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xr:revisionPtr revIDLastSave="0" documentId="13_ncr:1_{D84C7B6A-8ADA-4B9E-9B59-D2FD3EB0CAF1}" xr6:coauthVersionLast="47" xr6:coauthVersionMax="47" xr10:uidLastSave="{00000000-0000-0000-0000-000000000000}"/>
  <bookViews>
    <workbookView xWindow="-120" yWindow="-120" windowWidth="51840" windowHeight="21840" xr2:uid="{00000000-000D-0000-FFFF-FFFF00000000}"/>
  </bookViews>
  <sheets>
    <sheet name="Start Here" sheetId="1" r:id="rId1"/>
    <sheet name="ابدأ هنا" sheetId="2" r:id="rId2"/>
    <sheet name="Services Ledger" sheetId="3" r:id="rId3"/>
    <sheet name="سجل الخدمات" sheetId="4" r:id="rId4"/>
    <sheet name="Field Guide" sheetId="5" r:id="rId5"/>
    <sheet name="دليل الحقول" sheetId="6" r:id="rId6"/>
    <sheet name="Lists | القوائم" sheetId="7" r:id="rId7"/>
    <sheet name="Capacity" sheetId="8" r:id="rId8"/>
    <sheet name="القدرة التشغيلية"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8" i="9" l="1"/>
  <c r="C28" i="9"/>
  <c r="D28" i="8"/>
  <c r="C28" i="8"/>
  <c r="W55" i="4"/>
  <c r="W54" i="4"/>
  <c r="W53" i="4"/>
  <c r="W52" i="4"/>
  <c r="W51" i="4"/>
  <c r="W50" i="4"/>
  <c r="W49" i="4"/>
  <c r="W48" i="4"/>
  <c r="W47" i="4"/>
  <c r="W46" i="4"/>
  <c r="W45" i="4"/>
  <c r="W44" i="4"/>
  <c r="W43" i="4"/>
  <c r="W42" i="4"/>
  <c r="W41" i="4"/>
  <c r="W40" i="4"/>
  <c r="W39" i="4"/>
  <c r="W38" i="4"/>
  <c r="W37" i="4"/>
  <c r="W36" i="4"/>
  <c r="W35" i="4"/>
  <c r="W34" i="4"/>
  <c r="W33" i="4"/>
  <c r="W32" i="4"/>
  <c r="W31" i="4"/>
  <c r="W30" i="4"/>
  <c r="W29" i="4"/>
  <c r="W28" i="4"/>
  <c r="W27" i="4"/>
  <c r="W26" i="4"/>
  <c r="W25" i="4"/>
  <c r="W24" i="4"/>
  <c r="W23" i="4"/>
  <c r="W22" i="4"/>
  <c r="W21" i="4"/>
  <c r="W20" i="4"/>
  <c r="W19" i="4"/>
  <c r="W18" i="4"/>
  <c r="W17" i="4"/>
  <c r="W16" i="4"/>
  <c r="W15" i="4"/>
  <c r="W14" i="4"/>
  <c r="W13" i="4"/>
  <c r="W12" i="4"/>
  <c r="W11" i="4"/>
  <c r="W10" i="4"/>
  <c r="W9" i="4"/>
  <c r="W8" i="4"/>
  <c r="W7" i="4"/>
  <c r="W6" i="4"/>
  <c r="W55" i="3"/>
  <c r="W54" i="3"/>
  <c r="W53" i="3"/>
  <c r="W52" i="3"/>
  <c r="W51" i="3"/>
  <c r="W50" i="3"/>
  <c r="W49" i="3"/>
  <c r="W48" i="3"/>
  <c r="W47" i="3"/>
  <c r="W46" i="3"/>
  <c r="W45" i="3"/>
  <c r="W44" i="3"/>
  <c r="W43" i="3"/>
  <c r="W42" i="3"/>
  <c r="W41" i="3"/>
  <c r="W40" i="3"/>
  <c r="W39" i="3"/>
  <c r="W38" i="3"/>
  <c r="W37" i="3"/>
  <c r="W36" i="3"/>
  <c r="W35" i="3"/>
  <c r="W34" i="3"/>
  <c r="W33" i="3"/>
  <c r="W32" i="3"/>
  <c r="W31" i="3"/>
  <c r="W30" i="3"/>
  <c r="W29" i="3"/>
  <c r="W28" i="3"/>
  <c r="W27" i="3"/>
  <c r="W26" i="3"/>
  <c r="W25" i="3"/>
  <c r="W24" i="3"/>
  <c r="W23" i="3"/>
  <c r="W22" i="3"/>
  <c r="W21" i="3"/>
  <c r="W20" i="3"/>
  <c r="W19" i="3"/>
  <c r="W18" i="3"/>
  <c r="W17" i="3"/>
  <c r="W16" i="3"/>
  <c r="W15" i="3"/>
  <c r="W14" i="3"/>
  <c r="W13" i="3"/>
  <c r="W12" i="3"/>
  <c r="W11" i="3"/>
  <c r="W10" i="3"/>
  <c r="W9" i="3"/>
  <c r="W8" i="3"/>
  <c r="W7" i="3"/>
  <c r="W6" i="3"/>
  <c r="D30" i="9" l="1"/>
  <c r="D16" i="9"/>
  <c r="D18" i="9" s="1"/>
  <c r="D26" i="9"/>
  <c r="C30" i="9"/>
  <c r="C29" i="9"/>
  <c r="C26" i="9"/>
  <c r="C18" i="9"/>
  <c r="C16" i="9"/>
  <c r="D26" i="8"/>
  <c r="D30" i="8" s="1"/>
  <c r="D16" i="8"/>
  <c r="D18" i="8" s="1"/>
  <c r="C30" i="8"/>
  <c r="C29" i="8"/>
  <c r="C26" i="8"/>
  <c r="C18" i="8"/>
  <c r="C16" i="8"/>
  <c r="D29" i="9" l="1"/>
  <c r="D29" i="8"/>
</calcChain>
</file>

<file path=xl/sharedStrings.xml><?xml version="1.0" encoding="utf-8"?>
<sst xmlns="http://schemas.openxmlformats.org/spreadsheetml/2006/main" count="752" uniqueCount="582">
  <si>
    <t>Saudi Shared Services Ledger</t>
  </si>
  <si>
    <t>A structured intake for candidate services and the next detailed assessment</t>
  </si>
  <si>
    <t>Use either the English Services Ledger or the Arabic سجل الخدمات sheet, and use the matching field guide for explanations and examples. Do not duplicate entries.</t>
  </si>
  <si>
    <t>What is this workbook for?</t>
  </si>
  <si>
    <t>Each row records one observable service result. The ledger helps separate repeatable work from retained decisions, connect claims to evidence and unknowns, and decide what should enter the detailed assessment next. It is not a final service catalogue, and it does not make or authorize an implementation decision.</t>
  </si>
  <si>
    <t>A six-step workflow</t>
  </si>
  <si>
    <t>Name one observable service result, such as issuing an employment letter, not a department such as Human Resources.</t>
  </si>
  <si>
    <t>Identify the service customers, boundary, valid request, and current owner before describing a proposed solution.</t>
  </si>
  <si>
    <t>Link each claim to an evidence reference and choose an evidence status. Use Not known when the evidence is insufficient.</t>
  </si>
  <si>
    <t>Separate work that may be organized jointly from decisions that remain with a named owner.</t>
  </si>
  <si>
    <t>What does each row capture?</t>
  </si>
  <si>
    <t>Service identity
ID, observable result, current function, and service customers.</t>
  </si>
  <si>
    <t>Current state
Boundary, valid request, current owner, delivery point, and frequency or volume.</t>
  </si>
  <si>
    <t>Evidence and authority
Evidence reference and status, candidate shared work, retained decisions, and decision owner.</t>
  </si>
  <si>
    <t>Decision route
Saudi reviews, assessment status, blocking unknown, and the next accountable action.</t>
  </si>
  <si>
    <t>Rules that must not be bypassed</t>
  </si>
  <si>
    <t>•</t>
  </si>
  <si>
    <t>Use one row per service, not one row per department.</t>
  </si>
  <si>
    <t>Do not add evidence labels or Seven-Lens findings into a numerical score.</t>
  </si>
  <si>
    <t>This ledger does not transfer authority, people, contracts, or systems and does not authorize implementation.</t>
  </si>
  <si>
    <t>Legal, regulatory, tax, finance, procurement, workforce, data, cybersecurity, safety, and sector judgments remain with qualified accountable owners.</t>
  </si>
  <si>
    <t>سجل الخدمات للخدمات المشتركة في السعودية</t>
  </si>
  <si>
    <t>مدخل منظم لحصر الخدمات المرشحة واختيار الخدمة التالية للتقييم التفصيلي</t>
  </si>
  <si>
    <t>استخدم ورقة «سجل الخدمات» العربية أو ورقة Services Ledger الإنجليزية، واستعن بدليل الحقول للشرح والأمثلة. لا تكرر البيانات في الورقتين.</t>
  </si>
  <si>
    <t>ما وظيفة هذا الملف؟</t>
  </si>
  <si>
    <t>يسجل كل صف نتيجة خدمة واحدة يمكن ملاحظتها. يساعدك على فصل العمل المتكرر عن القرارات المحتفظ بها، وتوثيق الدليل والمجهول، وتحديد ما يدخل دفتر التقييم التفصيلي بعد ذلك. ليس سجل الخدمات كتالوج خدمات نهائيا، ولا يصدر توصية أو قرار تنفيذ.</t>
  </si>
  <si>
    <t>طريقة العمل في ست خطوات</t>
  </si>
  <si>
    <t>اكتب نتيجة خدمة محددة، مثل إصدار خطاب موظف، لا اسم إدارة مثل الموارد البشرية.</t>
  </si>
  <si>
    <t>حدد المستفيدين والحدود والطلب الصحيح والمالك الحالي قبل وصف الحل المقترح.</t>
  </si>
  <si>
    <t>اربط كل قول بمرجع دليل، واختر حالة الدليل. استخدم «غير معروف» عند غياب ما يكفي.</t>
  </si>
  <si>
    <t>افصل العمل المرشح للتقديم المشترك عن القرارات التي يجب أن تبقى لدى مالك مسمى.</t>
  </si>
  <si>
    <t>ما الذي يسجله كل صف؟</t>
  </si>
  <si>
    <t>تعريف الخدمة
المعرف، النتيجة، الوظيفة الحالية، والمستفيدون.</t>
  </si>
  <si>
    <t>الوضع الحالي
الحدود، الطلب، المالك، جهة التنفيذ، والتكرار أو الحجم.</t>
  </si>
  <si>
    <t>الدليل والصلاحية
مرجع الدليل وحالته، العمل المشترك، القرارات المحتفظ بها، وصاحب القرار.</t>
  </si>
  <si>
    <t>مسار القرار
المراجعات السعودية، حالة التقييم، المجهول المانع، والإجراء التالي.</t>
  </si>
  <si>
    <t>قواعد لا يجوز تجاوزها</t>
  </si>
  <si>
    <t>صف واحد لكل خدمة، لا لكل إدارة.</t>
  </si>
  <si>
    <t>لا تجمع حالات الدليل أو العدسات في درجة رقمية.</t>
  </si>
  <si>
    <t>لا ينقل هذا السجل صلاحية أو موظفين أو عقودا أو أنظمة، ولا يجيز التنفيذ.</t>
  </si>
  <si>
    <t>يظل الحكم القانوني والتنظيمي والضريبي والمالي والشرائي والوظيفي والمتعلق بالبيانات والأمن السيبراني والسلامة والقطاع لدى أصحابه المختصين.</t>
  </si>
  <si>
    <t>One row per observable service result. Use the ledger to choose what enters detailed assessment next.</t>
  </si>
  <si>
    <t>1. Identify the service</t>
  </si>
  <si>
    <t>2. Define the current state</t>
  </si>
  <si>
    <t>3. Ground the evidence</t>
  </si>
  <si>
    <t>4. Separate work from decisions</t>
  </si>
  <si>
    <t>5. Route the assessment</t>
  </si>
  <si>
    <t>Service ID</t>
  </si>
  <si>
    <t>Service result</t>
  </si>
  <si>
    <t>Function today</t>
  </si>
  <si>
    <t>Service customers</t>
  </si>
  <si>
    <t>Assessed boundary</t>
  </si>
  <si>
    <t>Valid trigger or request</t>
  </si>
  <si>
    <t>Current owner</t>
  </si>
  <si>
    <t>Current delivery point</t>
  </si>
  <si>
    <t>Frequency or volume</t>
  </si>
  <si>
    <t>Evidence reference</t>
  </si>
  <si>
    <t>Evidence status</t>
  </si>
  <si>
    <t>Candidate shared work</t>
  </si>
  <si>
    <t>Retained decisions</t>
  </si>
  <si>
    <t>Decision owner</t>
  </si>
  <si>
    <t>Authority alternative</t>
  </si>
  <si>
    <t>Saudi specialist reviews</t>
  </si>
  <si>
    <t>Assessment status</t>
  </si>
  <si>
    <t>Blocking unknown</t>
  </si>
  <si>
    <t>Next action</t>
  </si>
  <si>
    <t>Action owner</t>
  </si>
  <si>
    <t>Due date</t>
  </si>
  <si>
    <t>Detailed assessment reference</t>
  </si>
  <si>
    <t>Completeness</t>
  </si>
  <si>
    <t>Last reviewed</t>
  </si>
  <si>
    <t>A valid employee request with the required data</t>
  </si>
  <si>
    <t>HR service owner</t>
  </si>
  <si>
    <t>Current HR service team</t>
  </si>
  <si>
    <t>Execution-only</t>
  </si>
  <si>
    <t>Data and privacy, workforce, and cybersecurity as applicable</t>
  </si>
  <si>
    <t>Assess now</t>
  </si>
  <si>
    <t>صف واحد لكل نتيجة خدمة قابلة للملاحظة. استخدم السجل لاختيار ما يدخل التقييم التفصيلي بعد ذلك.</t>
  </si>
  <si>
    <t>1. تعريف الخدمة</t>
  </si>
  <si>
    <t>2. تعريف الوضع الحالي</t>
  </si>
  <si>
    <t>3. ربط الدليل</t>
  </si>
  <si>
    <t>4. فصل العمل عن القرار</t>
  </si>
  <si>
    <t>5. توجيه التقييم</t>
  </si>
  <si>
    <t>معرف الخدمة</t>
  </si>
  <si>
    <t>نتيجة الخدمة</t>
  </si>
  <si>
    <t>الوظيفة حاليا</t>
  </si>
  <si>
    <t>المستفيدون من الخدمة</t>
  </si>
  <si>
    <t>الحدود محل التقييم</t>
  </si>
  <si>
    <t>الطلب أو المحفز الصحيح</t>
  </si>
  <si>
    <t>المالك الحالي</t>
  </si>
  <si>
    <t>جهة التنفيذ الحالية</t>
  </si>
  <si>
    <t>التكرار أو الحجم</t>
  </si>
  <si>
    <t>مرجع الدليل</t>
  </si>
  <si>
    <t>حالة الدليل</t>
  </si>
  <si>
    <t>العمل المرشح للتقديم المشترك</t>
  </si>
  <si>
    <t>القرارات المحتفظ بها</t>
  </si>
  <si>
    <t>صاحب القرار</t>
  </si>
  <si>
    <t>بديل الصلاحية</t>
  </si>
  <si>
    <t>المراجعات السعودية المتخصصة</t>
  </si>
  <si>
    <t>حالة التقييم</t>
  </si>
  <si>
    <t>مجهول مانع</t>
  </si>
  <si>
    <t>الإجراء التالي</t>
  </si>
  <si>
    <t>مالك الإجراء</t>
  </si>
  <si>
    <t>تاريخ الاستحقاق</t>
  </si>
  <si>
    <t>مرجع التقييم التفصيلي</t>
  </si>
  <si>
    <t>حالة الاكتمال</t>
  </si>
  <si>
    <t>آخر مراجعة</t>
  </si>
  <si>
    <t>طلب موظف صحيح يستوفي البيانات المطلوبة</t>
  </si>
  <si>
    <t>مالك خدمة الموارد البشرية</t>
  </si>
  <si>
    <t>فريق خدمات الموارد البشرية الحالي</t>
  </si>
  <si>
    <t>تنفيذ فقط</t>
  </si>
  <si>
    <t>البيانات والخصوصية، والقوى العاملة، والأمن السيبراني حسب الانطباق</t>
  </si>
  <si>
    <t>يقيّم الآن</t>
  </si>
  <si>
    <t>Services Ledger Field Guide</t>
  </si>
  <si>
    <t>What to enter, what to ask, what evidence to seek, and how to know each field is complete</t>
  </si>
  <si>
    <t>Once you start a ledger row, Blocking unknown cannot be blank. Describe the unresolved fact, or enter the exact phrase None identified only after you have checked.</t>
  </si>
  <si>
    <t>Stage</t>
  </si>
  <si>
    <t>Field</t>
  </si>
  <si>
    <t>What to enter</t>
  </si>
  <si>
    <t>What to ask or inspect</t>
  </si>
  <si>
    <t>Completion check</t>
  </si>
  <si>
    <t>Short example</t>
  </si>
  <si>
    <t>A stable, unique local identifier used across notes, meetings, and files.</t>
  </si>
  <si>
    <t>Ask the ledger owner for the naming convention and check that another row does not already use the ID.</t>
  </si>
  <si>
    <t>One unique ID is present and will not change when other fields are revised.</t>
  </si>
  <si>
    <t>The observable result received by the service customer, not a department name.</t>
  </si>
  <si>
    <t>Ask the recipient what becomes available or complete when a valid request closes successfully.</t>
  </si>
  <si>
    <t>A non-specialist can tell what was delivered and to whom.</t>
  </si>
  <si>
    <t>Approved visitor pass issued</t>
  </si>
  <si>
    <t>The business function accountable for the service today.</t>
  </si>
  <si>
    <t>Check the organization chart and role descriptions, then confirm the answer with the current owner.</t>
  </si>
  <si>
    <t>The entry names an existing function and does not assume a future design.</t>
  </si>
  <si>
    <t>Facilities Management</t>
  </si>
  <si>
    <t>The internal departments, units, subsidiaries, or eligible entities that receive the result.</t>
  </si>
  <si>
    <t>Ask who requests the service, who uses its output, and who is affected when it is late.</t>
  </si>
  <si>
    <t>Specific recipient groups are named; avoid everyone unless evidence supports it.</t>
  </si>
  <si>
    <t>Exactly what this row includes and excludes: entities, sites, process segment, or period.</t>
  </si>
  <si>
    <t>Ask the assignment owner what is in and out, and inspect differences between entities or locations.</t>
  </si>
  <si>
    <t>Another analyst could repeat the assessment using the same boundary.</t>
  </si>
  <si>
    <t>The complete event or request that permits work to begin.</t>
  </si>
  <si>
    <t>Trace a real case and identify the data and approvals that had to exist before processing started.</t>
  </si>
  <si>
    <t>The description distinguishes a valid request from an incomplete or unauthorized one.</t>
  </si>
  <si>
    <t>Signed subsidiary contract plus handover record</t>
  </si>
  <si>
    <t>The role currently accountable for the service result and its failures.</t>
  </si>
  <si>
    <t>Ask who answers when the result fails, who approves the procedure, and what written authority supports that role.</t>
  </si>
  <si>
    <t>One accountable role or defined statutory entity is named.</t>
  </si>
  <si>
    <t>Subsidiary Head of Procurement</t>
  </si>
  <si>
    <t>The team, location, or system that performs the daily work now.</t>
  </si>
  <si>
    <t>Observe where requests arrive and who actually handles them; do not rely only on the organization chart.</t>
  </si>
  <si>
    <t>The entry reflects actual delivery and can be checked against a case or log.</t>
  </si>
  <si>
    <t>Sales support coordinators in each subsidiary</t>
  </si>
  <si>
    <t>A case count and period, or the recurrence pattern if a reliable count is not yet available.</t>
  </si>
  <si>
    <t>Pull up to twelve months of logs where practical, and record the source, period, and known exceptions.</t>
  </si>
  <si>
    <t>A number, period, and source are present, or the volume is explicitly Not known.</t>
  </si>
  <si>
    <t>A retrievable case, report, system log, or documented interview reference.</t>
  </si>
  <si>
    <t>Ask where the original record lives, who owns it, and when it was captured. Redact sensitive data.</t>
  </si>
  <si>
    <t>Another authorized reviewer can retrieve the evidence without guessing.</t>
  </si>
  <si>
    <t>Choose the closest controlled label, such as Confirmed, Observed, Reported, or Not known.</t>
  </si>
  <si>
    <t>Decide whether you saw the evidence, an authorized owner confirmed it, or someone reported it without verification.</t>
  </si>
  <si>
    <t>One dropdown value is used and its meaning matches the evidence reference.</t>
  </si>
  <si>
    <t>Repeatable steps that might be organized jointly without assuming that decision rights move.</t>
  </si>
  <si>
    <t>Compare several cases. Which steps are common, and which vary by entity, product, sector, or risk?</t>
  </si>
  <si>
    <t>The entry uses task language and defines boundaries rather than moving a whole department in one sentence.</t>
  </si>
  <si>
    <t>Register contracts, track obligations, and prepare delay notices</t>
  </si>
  <si>
    <t>Judgments, exceptions, and approvals that remain with the authorized business owner.</t>
  </si>
  <si>
    <t>Ask who decides when there is an exception, dispute, or material risk, and inspect authority matrices and contracts.</t>
  </si>
  <si>
    <t>The decision that execution staff may not take alone is explicit.</t>
  </si>
  <si>
    <t>Negotiate terms and accept legal risk</t>
  </si>
  <si>
    <t>The role or entity accountable for each retained decision.</t>
  </si>
  <si>
    <t>Request the authority basis and compare it with actual practice when the chart and behavior differ.</t>
  </si>
  <si>
    <t>A named owner exists for each material decision, or an escalation route is clear.</t>
  </si>
  <si>
    <t>Subsidiary CFO</t>
  </si>
  <si>
    <t>Select how much authority the shared team might hold, not its organizational shape.</t>
  </si>
  <si>
    <t>Ask whether it executes only, decides within delegation, manages an operating portfolio, or needs a bounded combination.</t>
  </si>
  <si>
    <t>A controlled value is selected and supported by written limits or a specific unresolved question.</t>
  </si>
  <si>
    <t>The Saudi specialist reviews the service may require, based on its work and sector.</t>
  </si>
  <si>
    <t>Check data and privacy, cybersecurity, workforce, tax, procurement, safety, and sector regulation as applicable.</t>
  </si>
  <si>
    <t>Each applicable review and owner is named, or the reason it is not applicable is recorded.</t>
  </si>
  <si>
    <t>Privacy, cybersecurity, and sector review</t>
  </si>
  <si>
    <t>Choose the current route from the dropdown, such as Assess now, Deferred, or Excluded.</t>
  </si>
  <si>
    <t>Ask what decision is next and whether the evidence, owner, and date exist to reach it.</t>
  </si>
  <si>
    <t>The label matches work actually underway and is not used to hide missing evidence.</t>
  </si>
  <si>
    <t>Ask which unknown, if answered differently, would change scope, authority, risk, or the recommendation.</t>
  </si>
  <si>
    <t>One concrete step that gathers evidence, resolves the unknown, or advances detailed assessment.</t>
  </si>
  <si>
    <t>Ask for the smallest reviewable output, who must participate, and what will become known afterward.</t>
  </si>
  <si>
    <t>One person or role accountable for delivering the next action or escalating delay.</t>
  </si>
  <si>
    <t>Confirm that the owner accepts the task and has access, time, and a route to escalate.</t>
  </si>
  <si>
    <t>An agreed date for the next action in YYYY-MM-DD format.</t>
  </si>
  <si>
    <t>Agree a realistic date with the action and decision owners and connect it to the next review or decision.</t>
  </si>
  <si>
    <t>Identify the Starting Workbook or decision record and verify that the intended reviewers can access it.</t>
  </si>
  <si>
    <t>The reference opens or precisely locates the correct assessment record.</t>
  </si>
  <si>
    <t>Do not type here. A formula evaluates the required fields and the blocking-unknown entry.</t>
  </si>
  <si>
    <t>If the result is unexpected, inspect every required field and the no-blocker phrase before changing anything.</t>
  </si>
  <si>
    <t>Blocked by unknown</t>
  </si>
  <si>
    <t>The date the row's facts were last rechecked, in YYYY-MM-DD format.</t>
  </si>
  <si>
    <t>Ask when the evidence, owner, and status were last verified, especially after a system, policy, or authority change.</t>
  </si>
  <si>
    <t>The date represents a real fact review, not merely the day the file was opened.</t>
  </si>
  <si>
    <t>دليل تعبئة سجل الخدمات</t>
  </si>
  <si>
    <t>شرح عملي لكل حقل: ماذا تكتب، ومن تسأل، وما الدليل الذي يكفي قبل الانتقال</t>
  </si>
  <si>
    <t>هذا الدليل مستقل في صياغته العربية. بعد بدء أي صف لا تترك «مجهول مانع» فارغا: اكتب وصف المجهول، أو اكتب العبارة الدقيقة «لا يوجد» بعد أن تتحقق.</t>
  </si>
  <si>
    <t>المرحلة</t>
  </si>
  <si>
    <t>الحقل</t>
  </si>
  <si>
    <t>ماذا تكتب؟</t>
  </si>
  <si>
    <t>ماذا تسأل أو تفحص؟</t>
  </si>
  <si>
    <t>متى يعد الحقل مكتملا؟</t>
  </si>
  <si>
    <t>مثال قصير</t>
  </si>
  <si>
    <t>رمز ثابت لا يتكرر، ليسهل الرجوع إلى الخدمة في الملفات والاجتماعات.</t>
  </si>
  <si>
    <t>اسأل مسؤول السجل عن قاعدة التسمية، وافحص أن الرمز غير مستخدم في صف آخر.</t>
  </si>
  <si>
    <t>يوجد رمز واحد وفريد، ويبقى كما هو عند تحديث بقية الحقول.</t>
  </si>
  <si>
    <t>الشيء القابل للملاحظة الذي يستلمه المستفيد، بصياغة تصف النتيجة لا اسم الإدارة.</t>
  </si>
  <si>
    <t>اسأل المستفيد: ماذا يصبح متاحا أو منجزا عند إغلاق الطلب بنجاح؟</t>
  </si>
  <si>
    <t>يمكن لشخص غير متخصص أن يعرف ما الذي سُلّم ولمن.</t>
  </si>
  <si>
    <t>إصدار تصريح دخول زائر معتمد</t>
  </si>
  <si>
    <t>المجال الوظيفي الذي تقع الخدمة ضمن مسؤوليته اليوم.</t>
  </si>
  <si>
    <t>راجع الهيكل والوصف الوظيفي، ثم أكد المعلومة مع المالك الحالي.</t>
  </si>
  <si>
    <t>يسمى مجال قائم فعلا، ولا يفترض شكلا مستقبليا.</t>
  </si>
  <si>
    <t>إدارة المرافق</t>
  </si>
  <si>
    <t>الإدارات أو الوحدات أو الشركات التابعة أو الجهات الداخلية التي تتلقى النتيجة.</t>
  </si>
  <si>
    <t>اسأل من يطلب الخدمة ومن يستخدم نتيجتها ومن يتأثر بتأخرها.</t>
  </si>
  <si>
    <t>تسمى مجموعات محددة، لا عبارة عامة مثل «الجميع» من دون دليل.</t>
  </si>
  <si>
    <t>2. الوضع الحالي</t>
  </si>
  <si>
    <t>النطاق الذي يشمله هذا الصف وما يستبعده: كيان أو موقع أو عملية أو فترة.</t>
  </si>
  <si>
    <t>اطلب من صاحب التكليف تحديد الداخل والخارج، وافحص الاختلافات بين الكيانات أو المواقع.</t>
  </si>
  <si>
    <t>يستطيع قارئ آخر تكرار التقييم على الحدود نفسها.</t>
  </si>
  <si>
    <t>الحدث أو الطلب المكتمل الذي يسمح ببدء العمل.</t>
  </si>
  <si>
    <t>تتبع حالة فعلية وحدد البيانات والموافقات التي كان يجب توافرها قبل البدء.</t>
  </si>
  <si>
    <t>يميز الوصف الطلب المقبول من الطلب الناقص أو غير المخول.</t>
  </si>
  <si>
    <t>عقد موقع مع محضر تسليم ومستندات المورد</t>
  </si>
  <si>
    <t>الدور المسؤول حاليا عن نتيجة الخدمة ومساءلتها.</t>
  </si>
  <si>
    <t>اسأل من يجيب عند التعثر، ومن يعتمد الإجراء، وراجع التفويض المكتوب إن وجد.</t>
  </si>
  <si>
    <t>يسمى دور مسؤول واحد أو جهة نظامية محددة، لا فريق مبهم.</t>
  </si>
  <si>
    <t>مدير المشتريات في الشركة التابعة</t>
  </si>
  <si>
    <t>الفريق أو الموقع أو النظام الذي ينفذ الخطوات اليومية الآن.</t>
  </si>
  <si>
    <t>راقب أين يصل الطلب ومن يعالجه فعليا، ولا تكتف بالهيكل الرسمي.</t>
  </si>
  <si>
    <t>يعكس التنفيذ الفعلي ويمكن التحقق منه بحالة أو سجل.</t>
  </si>
  <si>
    <t>منسقو دعم المبيعات داخل الشركات التابعة</t>
  </si>
  <si>
    <t>عدد الحالات وفترتها، أو نمط التكرار إذا لم يتوافر العدد بعد.</t>
  </si>
  <si>
    <t>استخرج سجلات اثني عشر شهرا إن أمكن، وحدد مصدر العدد والفترة والاستثناءات.</t>
  </si>
  <si>
    <t>يتضمن رقما وفترة ومصدرا، أو يصرح بأن الحجم غير معروف.</t>
  </si>
  <si>
    <t>مرجع يمكن لشخص آخر العثور عليه: رقم حالة أو تقرير أو سجل نظام أو مقابلة موثقة.</t>
  </si>
  <si>
    <t>اسأل أين توجد الواقعة الأصلية ومن يملك السجل ومتى جُمعت، مع إخفاء البيانات الحساسة.</t>
  </si>
  <si>
    <t>يكفي المرجع لاسترجاع الدليل من مصدره من دون تخمين.</t>
  </si>
  <si>
    <t>اختر الوصف الأقرب من القائمة المنسدلة، مثل مؤكد أو ملحوظ أو مبلغ عنه أو غير معروف.</t>
  </si>
  <si>
    <t>افحص هل رأيت الدليل بنفسك، أم أكده مالك مخول، أم ورد في رواية لم تختبر بعد.</t>
  </si>
  <si>
    <t>تستخدم قيمة واحدة من القائمة ويتوافق معناها مع المرجع.</t>
  </si>
  <si>
    <t>4. العمل والقرار</t>
  </si>
  <si>
    <t>الخطوات المتكررة التي يمكن تنظيمها معا من دون افتراض نقل القرار.</t>
  </si>
  <si>
    <t>قارن حالات عدة: ما الخطوات المتشابهة؟ وما الذي يتغير بسبب كيان أو منتج أو قطاع؟</t>
  </si>
  <si>
    <t>يصف أفعالا وحدودا، لا ينقل إدارة كاملة بجملة واحدة.</t>
  </si>
  <si>
    <t>تسجيل العقد ومتابعة الالتزامات وإعداد تنبيه التأخر</t>
  </si>
  <si>
    <t>الأحكام والاستثناءات والموافقات التي تبقى لدى الجهة صاحبة الصلاحية.</t>
  </si>
  <si>
    <t>اسأل من يقرر عند الاستثناء أو النزاع أو المخاطرة، وراجع مصفوفة الصلاحيات والعقود.</t>
  </si>
  <si>
    <t>يسمى القرار الذي لا يجوز لفريق التنفيذ اتخاذه وحده.</t>
  </si>
  <si>
    <t>التفاوض على الشروط وقبول المخاطر القانونية</t>
  </si>
  <si>
    <t>الدور أو الجهة التي تملك القرار المحتفظ به وتتحمل تبعته.</t>
  </si>
  <si>
    <t>اطلب سند الصلاحية وتحقق من الممارسة الفعلية عند وجود تعارض مع الرسم التنظيمي.</t>
  </si>
  <si>
    <t>يوجد مالك مسمى لكل قرار جوهري أو مسار تصعيد واضح.</t>
  </si>
  <si>
    <t>المدير المالي للشركة التابعة</t>
  </si>
  <si>
    <t>اختر من القائمة مقدار السلطة المحتمل لفريق الخدمات المشتركة، لا الشكل التنظيمي.</t>
  </si>
  <si>
    <t>اسأل: هل ينفذ فقط، أم يقرر ضمن تفويض، أم يدير محفظة تشغيلية، أم يحتاج مزيجا محددا؟</t>
  </si>
  <si>
    <t>القيمة من القائمة وتدعمها حدود مكتوبة أو سؤال مطلوب حسمه.</t>
  </si>
  <si>
    <t>المجالات التي تحتاج رأي أصحاب اختصاص داخل السعودية بحسب الخدمة والقطاع.</t>
  </si>
  <si>
    <t>افحص الخصوصية والأمن السيبراني والعمل والضريبة والمشتريات والسلامة والتنظيم القطاعي بقدر الانطباق.</t>
  </si>
  <si>
    <t>تسمى المراجعة المطلوبة ومالكها، أو يوضح سبب عدم انطباقها.</t>
  </si>
  <si>
    <t>مراجعة الخصوصية والأمن السيبراني والقطاع</t>
  </si>
  <si>
    <t>اختر المرحلة الحالية من القائمة، مثل يقيّم الآن أو مؤجل أو مستبعد.</t>
  </si>
  <si>
    <t>اسأل ما القرار التالي المطلوب وهل الأدلة والمالك والموعد موجودة للوصول إليه.</t>
  </si>
  <si>
    <t>تطابق الحالة العمل الجاري فعلا، ولا تستخدم لإخفاء نقص الدليل.</t>
  </si>
  <si>
    <t>اسأل ما المعلومة التي لو تغيرت ستغير النطاق أو الصلاحية أو المخاطر أو التوصية.</t>
  </si>
  <si>
    <t>خطوة واحدة قابلة للتنفيذ تجمع دليلا أو تحسم المجهول أو تنقل الخدمة للمرحلة التالية.</t>
  </si>
  <si>
    <t>اسأل ما أصغر مخرج يمكن مراجعته، ومن يحتاج المشاركة، وما الذي سيصبح معروفا بعده.</t>
  </si>
  <si>
    <t>شخص أو دور واحد مسؤول عن تسليم الإجراء التالي أو تصعيد تعثره.</t>
  </si>
  <si>
    <t>أكد مع المالك أنه قبل المهمة ويملك الوصول والوقت أو يستطيع التصعيد.</t>
  </si>
  <si>
    <t>تاريخ متفق عليه لإنجاز الإجراء التالي بصيغة سنة-شهر-يوم.</t>
  </si>
  <si>
    <t>اسأل المالك وصاحب القرار عن موعد واقعي يرتبط باجتماع أو قرار قادم.</t>
  </si>
  <si>
    <t>حدد مكان سجل الانطلاق أو مذكرة القرار، وتحقق من صلاحية الوصول للإشخاص المعنيين.</t>
  </si>
  <si>
    <t>يفتح المرجع السجل الصحيح أو يحدد مكانه بدقة.</t>
  </si>
  <si>
    <t>لا تكتب في هذا الحقل. تحسبه المعادلة من الحقول المطلوبة ومن حالة المجهول المانع.</t>
  </si>
  <si>
    <t>إذا بدت النتيجة غير متوقعة، افحص الحقول الإلزامية وعبارة «لا يوجد» قبل تعديل أي شيء.</t>
  </si>
  <si>
    <t>محجوب بمجهول</t>
  </si>
  <si>
    <t>تاريخ آخر مرة راجع فيها الفريق صحة معلومات الصف بصيغة سنة-شهر-يوم.</t>
  </si>
  <si>
    <t>اسأل متى أعيد فحص المرجع والمالك والحالة، خاصة بعد تغيير نظام أو سياسة أو تفويض.</t>
  </si>
  <si>
    <t>يعكس مراجعة حقيقية للحقائق، لا تاريخ فتح الملف فقط.</t>
  </si>
  <si>
    <t>Frequency guidance</t>
  </si>
  <si>
    <t>إرشاد التكرار</t>
  </si>
  <si>
    <t>No-blocker entry</t>
  </si>
  <si>
    <t>عبارة عدم وجود مانع</t>
  </si>
  <si>
    <t>Confirmed</t>
  </si>
  <si>
    <t>مؤكد</t>
  </si>
  <si>
    <t>Candidate</t>
  </si>
  <si>
    <t>مرشح</t>
  </si>
  <si>
    <t>One-time</t>
  </si>
  <si>
    <t>مرة واحدة</t>
  </si>
  <si>
    <t>Needs definition</t>
  </si>
  <si>
    <t>يحتاج إلى تعريف</t>
  </si>
  <si>
    <t>None identified</t>
  </si>
  <si>
    <t>لا يوجد</t>
  </si>
  <si>
    <t>Observed</t>
  </si>
  <si>
    <t>ملحوظ</t>
  </si>
  <si>
    <t>Delegated authority</t>
  </si>
  <si>
    <t>صلاحية مفوضة</t>
  </si>
  <si>
    <t>Daily</t>
  </si>
  <si>
    <t>يومي</t>
  </si>
  <si>
    <t>Reported</t>
  </si>
  <si>
    <t>مبلغ عنه</t>
  </si>
  <si>
    <t>Enterprise operating portfolio</t>
  </si>
  <si>
    <t>محفظة تشغيلية على مستوى المنشأة</t>
  </si>
  <si>
    <t>Deferred</t>
  </si>
  <si>
    <t>مؤجل</t>
  </si>
  <si>
    <t>Weekly</t>
  </si>
  <si>
    <t>أسبوعي</t>
  </si>
  <si>
    <t>Ready for detailed assessment</t>
  </si>
  <si>
    <t>جاهز للتقييم التفصيلي</t>
  </si>
  <si>
    <t>Calculated</t>
  </si>
  <si>
    <t>محسوب</t>
  </si>
  <si>
    <t>Bounded combination</t>
  </si>
  <si>
    <t>مزيج محدد</t>
  </si>
  <si>
    <t>Excluded</t>
  </si>
  <si>
    <t>مستبعد</t>
  </si>
  <si>
    <t>Monthly</t>
  </si>
  <si>
    <t>شهري</t>
  </si>
  <si>
    <t>Assumed</t>
  </si>
  <si>
    <t>مفترض</t>
  </si>
  <si>
    <t>Not yet assessed</t>
  </si>
  <si>
    <t>لم يقيّم بعد</t>
  </si>
  <si>
    <t>Detailed assessment in progress</t>
  </si>
  <si>
    <t>التقييم التفصيلي جار</t>
  </si>
  <si>
    <t>Quarterly</t>
  </si>
  <si>
    <t>ربع سنوي</t>
  </si>
  <si>
    <t>Disputed</t>
  </si>
  <si>
    <t>متنازع عليه</t>
  </si>
  <si>
    <t>Decision ready</t>
  </si>
  <si>
    <t>جاهز للقرار</t>
  </si>
  <si>
    <t>Annual</t>
  </si>
  <si>
    <t>سنوي</t>
  </si>
  <si>
    <t>Not known</t>
  </si>
  <si>
    <t>غير معروف</t>
  </si>
  <si>
    <t>Event-driven</t>
  </si>
  <si>
    <t>حسب الحدث</t>
  </si>
  <si>
    <t>Give every active follow-up an action, owner and date, including deferred work. Excluded entries without a blocker need no active follow-up.</t>
  </si>
  <si>
    <t>Use the same service ID in the Starting Workbook, options, Capacity and decision brief. Link the ledger to the completed workbook.</t>
  </si>
  <si>
    <t>Every unknown needs an owner, date, consequence and escalation. Local validation is for potentially binding questions; readiness gaps hold the affected pilot.</t>
  </si>
  <si>
    <t>حدد الإجراء والمالك والتاريخ لكل متابعة نشطة، بما فيها المؤجل. المستبعد بلا مانع لا يحتاج متابعة نشطة.</t>
  </si>
  <si>
    <t>انقل معرف الخدمة نفسه إلى الدفتر والبدائل وورقة القدرة وموجز القرار. اربط السجل بالدفتر المكتمل.</t>
  </si>
  <si>
    <t>لكل مجهول مسؤول وموعد وأثر وتصعيد. التحقق المحلي للملزم المحتمل؛ نقص الجاهزية يوقف التجربة المتأثرة.</t>
  </si>
  <si>
    <t>The first row is hypothetical, not live data. Active follow-up requires an action, owner and date. Completeness does not authorize a pilot or implementation.</t>
  </si>
  <si>
    <t>DEMO-SS-01</t>
  </si>
  <si>
    <t>Issue a salary letter using the approved template</t>
  </si>
  <si>
    <t>Human Resources</t>
  </si>
  <si>
    <t>Two operating units; the employee receives the letter</t>
  </si>
  <si>
    <t>Two units within one organization; customized commitments excluded</t>
  </si>
  <si>
    <t>Hypothetical: 1,000 routine letters and 100 rework events annually</t>
  </si>
  <si>
    <t>DEMO-EVD-01 to 06; hypothetical workbook example</t>
  </si>
  <si>
    <t>Check request and data, issue routine letter within delegation, retain delivery record</t>
  </si>
  <si>
    <t>Custom wording, commitments and employment decisions</t>
  </si>
  <si>
    <t>Authorized HR owner</t>
  </si>
  <si>
    <t>Peak and absence coverage not demonstrated; pilot held</t>
  </si>
  <si>
    <t>Test cover roster, backup and exception handoff</t>
  </si>
  <si>
    <t>Service owner</t>
  </si>
  <si>
    <t>Starting Workbook v5, DEMO-SS-01 worked example; Capacity tab</t>
  </si>
  <si>
    <t>الصف الأول مثال مفترض، لا بيانات فعلية. يلزم لكل متابعة نشطة إجراء ومالك وتاريخ. حالة الاكتمال ليست إذنا بالتجربة أو التطبيق.</t>
  </si>
  <si>
    <t>إصدار خطاب تعريف بالراتب بالقالب المعتمد</t>
  </si>
  <si>
    <t>الموارد البشرية</t>
  </si>
  <si>
    <t>وحدتان تشغيليتان؛ الموظف يتلقى الخطاب</t>
  </si>
  <si>
    <t>وحدتان داخل منظمة واحدة؛ الصياغة الخاصة مستبعدة</t>
  </si>
  <si>
    <t>مثال مفترض: 1,000 خطاب معتاد و100 إعادة عمل في سنة</t>
  </si>
  <si>
    <t>DEMO-EVD-01 إلى 06؛ مثال الدفتر المفترض</t>
  </si>
  <si>
    <t>فحص الطلب والبيانات وإصدار الخطاب المعتاد ضمن التفويض وحفظ أثره</t>
  </si>
  <si>
    <t>الصياغة الخاصة والتعهدات والقرارات الوظيفية</t>
  </si>
  <si>
    <t>صاحب الصلاحية في الموارد البشرية</t>
  </si>
  <si>
    <t>لم تثبت تغطية الذروة والغياب؛ تنتظر التجربة</t>
  </si>
  <si>
    <t>اختبار جدول التغطية والبديل وتسليم الاستثناء</t>
  </si>
  <si>
    <t>مالك الخدمة</t>
  </si>
  <si>
    <t>دفتر الانطلاق v5، المثال DEMO-SS-01؛ ورقة القدرة التشغيلية</t>
  </si>
  <si>
    <t>Two operating units in one organization</t>
  </si>
  <si>
    <t>Routine letters for both units; custom wording excluded</t>
  </si>
  <si>
    <t>Example: 1,000 routine letters annually</t>
  </si>
  <si>
    <t>DEMO-EVD-04, hypothetical teaching record</t>
  </si>
  <si>
    <t>Name the missing fact and the action it prevents. A gap need not stop evidence gathering. Enter exactly None identified only after checking.</t>
  </si>
  <si>
    <t>A specific unknown and its consequence, or the exact no-blocker phrase; the workbook identifies the affected decision.</t>
  </si>
  <si>
    <t>Coverage unproved; pilot held</t>
  </si>
  <si>
    <t>A reviewable action is required for active or deferred work, not an excluded entry without a blocker.</t>
  </si>
  <si>
    <t>Test cover roster and backup</t>
  </si>
  <si>
    <t>One accountable owner for each required follow-up, with accepted responsibility and escalation.</t>
  </si>
  <si>
    <t>A valid Excel date for required follow-up; a text date does not satisfy the formula.</t>
  </si>
  <si>
    <t>2026-09-12</t>
  </si>
  <si>
    <t>The completed workbook location and the same service ID; add the Capacity reference when used.</t>
  </si>
  <si>
    <t>DEMO-SS-01, workbook example and Capacity</t>
  </si>
  <si>
    <t>Five automatic states, or blank for an unused row. Completeness is not evidence validation or permission to implement.</t>
  </si>
  <si>
    <t>2026-09-05</t>
  </si>
  <si>
    <t>وحدتان تشغيليتان داخل منظمة واحدة</t>
  </si>
  <si>
    <t>خطابات معتادة للوحدتين؛ الخاصة مستبعدة</t>
  </si>
  <si>
    <t>مثال: 1,000 خطاب معتاد سنويا</t>
  </si>
  <si>
    <t>DEMO-EVD-04، مثال تعليمي مفترض</t>
  </si>
  <si>
    <t>حدد المعلومة الناقصة والإجراء الذي تمنع بدءَه. لا تعني كل فجوة توقف جمع الأدلة. اكتب «لا يوجد» فقط بعد الفحص.</t>
  </si>
  <si>
    <t>وصف محدد مع أثره، أو العبارة الدقيقة «لا يوجد». القرار المتأثر موضح في الدفتر.</t>
  </si>
  <si>
    <t>لم تثبت التغطية، فتنتظر التجربة</t>
  </si>
  <si>
    <t>إجراء بمخرج قابل للفحص؛ مطلوب للصف النشط أو المؤجل، لا للمستبعد بلا مانع.</t>
  </si>
  <si>
    <t>اختبار جدول التغطية والبديل</t>
  </si>
  <si>
    <t>مسؤول واحد لكل متابعة مطلوبة، مع قبول المهمة ومسار تصعيد.</t>
  </si>
  <si>
    <t>تاريخ Excel صالح للمتابعة المطلوبة؛ النص المكتوب بدلا من التاريخ لا يفي بالشرط.</t>
  </si>
  <si>
    <t>مكان الدفتر المكتمل ومعرف الخدمة نفسه؛ أضف مرجع ورقة القدرة إن استخدمتها.</t>
  </si>
  <si>
    <t>DEMO-SS-01، مثال الدفتر وورقة القدرة</t>
  </si>
  <si>
    <t>خمس حالات تلقائية أو فراغ للصف غير المستخدم. الاكتمال ليس حكما على الدليل أو إذنا بالتطبيق.</t>
  </si>
  <si>
    <t>Needs next action</t>
  </si>
  <si>
    <t>يلزم تحديد المتابعة</t>
  </si>
  <si>
    <t>Excluded: no active follow-up</t>
  </si>
  <si>
    <t>مستبعد: لا متابعة نشطة</t>
  </si>
  <si>
    <t>Initial Service Capacity Check</t>
  </si>
  <si>
    <t>Explicit annual inputs, followed by a separate peak and coverage check</t>
  </si>
  <si>
    <t>C is your case; D is a hypothetical example, not a real organization. Blue cells are inputs; gray cells are formulas. A workload ratio is not approved headcount or pilot permission.</t>
  </si>
  <si>
    <t>Item</t>
  </si>
  <si>
    <t>Unit</t>
  </si>
  <si>
    <t>Your case: blank inputs</t>
  </si>
  <si>
    <t>Hypothetical example only</t>
  </si>
  <si>
    <t>Your source and owner</t>
  </si>
  <si>
    <t>Calculation discipline</t>
  </si>
  <si>
    <t>text</t>
  </si>
  <si>
    <t>Use the same identifier in the ledger, workbook and brief.</t>
  </si>
  <si>
    <t>Boundary / option version</t>
  </si>
  <si>
    <t>OPT-B-v2: routine letters for two units</t>
  </si>
  <si>
    <t>Custom wording is excluded; do not hide its retained cost.</t>
  </si>
  <si>
    <t>Annual period</t>
  </si>
  <si>
    <t>September 2025 to August 2026</t>
  </si>
  <si>
    <t>Use one period for demand, effort and available time; these figures are hypothetical.</t>
  </si>
  <si>
    <t>1. Effort inside the service boundary</t>
  </si>
  <si>
    <t>Routine cases</t>
  </si>
  <si>
    <t>cases/year</t>
  </si>
  <si>
    <t>Exclude exception cases counted in row 12.</t>
  </si>
  <si>
    <t>Effort per routine case</t>
  </si>
  <si>
    <t>minutes/case</t>
  </si>
  <si>
    <t>Hands-on effort, not elapsed waiting. Say whether control or rework is included.</t>
  </si>
  <si>
    <t>In-scope exception cases</t>
  </si>
  <si>
    <t>Only exceptions inside the proposed boundary; custom wording is excluded here.</t>
  </si>
  <si>
    <t>Full effort per exception</t>
  </si>
  <si>
    <t>Do not repeat effort included in row 11 or 15; use zero with zero exceptions.</t>
  </si>
  <si>
    <t>Rework events</t>
  </si>
  <si>
    <t>events/year</t>
  </si>
  <si>
    <t>Additional events, not new demand if the underlying cases were already counted.</t>
  </si>
  <si>
    <t>Additional effort per rework</t>
  </si>
  <si>
    <t>minutes/event</t>
  </si>
  <si>
    <t>Not already included in handling time. If included, enter zero and explain.</t>
  </si>
  <si>
    <t>Case-handling effort</t>
  </si>
  <si>
    <t>minutes/year</t>
  </si>
  <si>
    <t>Routine cases × effort + exceptions × effort + additional rework.</t>
  </si>
  <si>
    <t>Additional recurring oversight</t>
  </si>
  <si>
    <t>Only leadership/control time outside case handling; no automatic allowance.</t>
  </si>
  <si>
    <t>Total recurring effort</t>
  </si>
  <si>
    <t>Case handling plus additional recurring oversight. Excludes transition.</t>
  </si>
  <si>
    <t>One-off transition: optional</t>
  </si>
  <si>
    <t>project minutes</t>
  </si>
  <si>
    <t>Separate temporary effort, not recurring annual workload.</t>
  </si>
  <si>
    <t>2. Time available per person</t>
  </si>
  <si>
    <t>Scheduled annual time per person</t>
  </si>
  <si>
    <t>A documented local input, not a Saudi working-hours standard.</t>
  </si>
  <si>
    <t>Leave within scheduled time</t>
  </si>
  <si>
    <t>Deduct once only; do not deduct it again if already excluded.</t>
  </si>
  <si>
    <t>Training within scheduled time</t>
  </si>
  <si>
    <t>Not inside another deduction; do not add a second staffing allowance.</t>
  </si>
  <si>
    <t>Other unavailable time</t>
  </si>
  <si>
    <t>Exclude leave and training already counted; explain what this includes.</t>
  </si>
  <si>
    <t>Annual productive time</t>
  </si>
  <si>
    <t>Scheduled less leave, training and other unavailable time; must be positive.</t>
  </si>
  <si>
    <t>3. A calculation is not a staffing approval</t>
  </si>
  <si>
    <t>Input check</t>
  </si>
  <si>
    <t>status</t>
  </si>
  <si>
    <t>A complete calculation does not validate the inputs or establish readiness.</t>
  </si>
  <si>
    <t>Recurring workload equivalent</t>
  </si>
  <si>
    <t>FTE workload</t>
  </si>
  <si>
    <t>Do not automatically round into headcount; assess cover, skills and peaks.</t>
  </si>
  <si>
    <t>Transition equivalent work-years</t>
  </si>
  <si>
    <t>work-years</t>
  </si>
  <si>
    <t>Separate temporary effort; do not automatically add to recurring positions.</t>
  </si>
  <si>
    <t>4. Review coverage and readiness separately</t>
  </si>
  <si>
    <t>Peak period and demand</t>
  </si>
  <si>
    <t>description</t>
  </si>
  <si>
    <t>Not established by annual totals</t>
  </si>
  <si>
    <t>Inspect demand by period, not just the annual total.</t>
  </si>
  <si>
    <t>Minimum required coverage</t>
  </si>
  <si>
    <t>Needs a service timetable</t>
  </si>
  <si>
    <t>Who must be available, when and with which skills?</t>
  </si>
  <si>
    <t>Retained roles and work</t>
  </si>
  <si>
    <t>Custom wording and approval stay with HR</t>
  </si>
  <si>
    <t>Out-of-boundary effort still exists in the full cost comparison.</t>
  </si>
  <si>
    <t>Backup, absence and continuity</t>
  </si>
  <si>
    <t>GAP-02: roster untested; pilot held</t>
  </si>
  <si>
    <t>Name owner, date and test evidence. This ratio does not release the hold.</t>
  </si>
  <si>
    <t>Double-counting check</t>
  </si>
  <si>
    <t>2,400 oversight minutes excluded from handling time</t>
  </si>
  <si>
    <t>Deduct unavailable time once and keep transition separate.</t>
  </si>
  <si>
    <t>Input review and decision</t>
  </si>
  <si>
    <t>reference</t>
  </si>
  <si>
    <t>DEMO-EVD-04; hypothetical example</t>
  </si>
  <si>
    <t>Record sources, period, input owners and reviewer; link gaps to the decision brief.</t>
  </si>
  <si>
    <t>Next step: return the calculation and coverage gaps to the Starting Workbook and decision brief. The example ends in a deferred recommendation; this file contains no authorized pilot.</t>
  </si>
  <si>
    <t>تقدير أولي للقدرة التشغيلية</t>
  </si>
  <si>
    <t>مدخلات سنوية صريحة، ثم فحص مستقل للذروة والتغطية</t>
  </si>
  <si>
    <t>C لحالتك، وD مثال مفترض لا يخص جهة حقيقية. الخانات الزرقاء مدخلات، والرمادية معادلات. النسبة ليست عددا معتمدا من الموظفين ولا إذنا للتجربة.</t>
  </si>
  <si>
    <t>البند</t>
  </si>
  <si>
    <t>الوحدة</t>
  </si>
  <si>
    <t>حالتك: ابدأ فارغا</t>
  </si>
  <si>
    <t>مثال مفترض فقط</t>
  </si>
  <si>
    <t>مصدر مدخلاتك ومالكها</t>
  </si>
  <si>
    <t>كيف تمنع سوء الحساب؟</t>
  </si>
  <si>
    <t>نص</t>
  </si>
  <si>
    <t>المعرف نفسه في السجل والدفتر والموجز.</t>
  </si>
  <si>
    <t>الحدود وإصدار البديل</t>
  </si>
  <si>
    <t>OPT-B-v2: خطابات معتادة لوحدتين</t>
  </si>
  <si>
    <t>استبعد الصياغة الخاصة من هذا الحساب، ولا تخف تكلفة العمل المحتفظ به.</t>
  </si>
  <si>
    <t>الفترة السنوية</t>
  </si>
  <si>
    <t>سبتمبر 2025 إلى أغسطس 2026</t>
  </si>
  <si>
    <t>فترة واحدة للطلب والجهد والوقت المتاح؛ الأرقام هنا مفترضة.</t>
  </si>
  <si>
    <t>١. الجهد داخل حدود الخدمة</t>
  </si>
  <si>
    <t>الحالات المعتادة</t>
  </si>
  <si>
    <t>حالة/سنة</t>
  </si>
  <si>
    <t>لا تدخل الحالات الاستثنائية المعدودة في الصف 12.</t>
  </si>
  <si>
    <t>الجهد لكل حالة معتادة</t>
  </si>
  <si>
    <t>دقيقة/حالة</t>
  </si>
  <si>
    <t>وقت عمل فعلي، لا مدة انتظار؛ حدد هل شمل الرقابة أو إعادة العمل.</t>
  </si>
  <si>
    <t>الحالات الاستثنائية داخل الحدود</t>
  </si>
  <si>
    <t>لا تدخل إلا استثناءات ضمن الحدود؛ الصياغة الخاصة مستبعدة في المثال.</t>
  </si>
  <si>
    <t>الجهد الكامل لكل استثناء</t>
  </si>
  <si>
    <t>لا تكرر جهدا دخل في الصف 11 أو 15؛ اكتب صفرا مع عدد استثناءات صفر.</t>
  </si>
  <si>
    <t>وقائع إعادة العمل</t>
  </si>
  <si>
    <t>واقعة/سنة</t>
  </si>
  <si>
    <t>وقائع إضافية، لا حالات جديدة إذا كانت محسوبة في الطلب.</t>
  </si>
  <si>
    <t>الجهد الإضافي لكل إعادة عمل</t>
  </si>
  <si>
    <t>دقيقة/واقعة</t>
  </si>
  <si>
    <t>غير داخل في وقت المعالجة؛ إذا كان داخلا فاكتب صفرا ووضح السبب.</t>
  </si>
  <si>
    <t>إجمالي جهد معالجة الحالات</t>
  </si>
  <si>
    <t>دقيقة/سنة</t>
  </si>
  <si>
    <t>الحالات المعتادة × وقتها + الاستثناءات × وقتها + إعادة العمل الإضافية.</t>
  </si>
  <si>
    <t>جهد قيادة ورقابة متكرر إضافي</t>
  </si>
  <si>
    <t>فقط الجزء غير الداخل في وقت معالجة الحالات؛ لا تضف نسبة تلقائية.</t>
  </si>
  <si>
    <t>إجمالي الجهد المتكرر</t>
  </si>
  <si>
    <t>المعالجة + الجهد المتكرر الإضافي. لا يشمل الانتقال.</t>
  </si>
  <si>
    <t>جهد انتقال مؤقت: اختياري</t>
  </si>
  <si>
    <t>دقيقة للمشروع</t>
  </si>
  <si>
    <t>جهد منفصل لمرة واحدة؛ لا تضفه إلى العبء السنوي المتكرر.</t>
  </si>
  <si>
    <t>٢. الوقت المتاح للفرد</t>
  </si>
  <si>
    <t>الوقت المجدول السنوي للفرد</t>
  </si>
  <si>
    <t>مدخل محلي موثق، وليس معيار ساعات عمل سعوديا.</t>
  </si>
  <si>
    <t>إجازات داخلة في الوقت المجدول</t>
  </si>
  <si>
    <t>تخصم مرة واحدة فقط؛ إن سبق استبعادها فلا تخصمها ثانية.</t>
  </si>
  <si>
    <t>تدريب داخل الوقت المجدول</t>
  </si>
  <si>
    <t>غير داخل في خصم آخر؛ لا تضفه لاحقا كنسبة توظيف.</t>
  </si>
  <si>
    <t>وقت آخر غير متاح</t>
  </si>
  <si>
    <t>لا تكرر إجازة أو تدريبا؛ وضح ماذا شمل الخصم.</t>
  </si>
  <si>
    <t>الوقت المنتج السنوي</t>
  </si>
  <si>
    <t>المجدول ناقص الإجازات والتدريب والوقت الآخر غير المتاح؛ يجب أن يكون موجبا.</t>
  </si>
  <si>
    <t>٣. الحساب لا يساوي اعتماد وظائف</t>
  </si>
  <si>
    <t>فحص المدخلات</t>
  </si>
  <si>
    <t>حالة</t>
  </si>
  <si>
    <t>اكتمال الحساب لا يثبت صلاحية المدخلات ولا جاهزية التشغيل.</t>
  </si>
  <si>
    <t>مكافئ العبء السنوي المتكرر</t>
  </si>
  <si>
    <t>مكافئ وظيفة</t>
  </si>
  <si>
    <t>لا تقرب تلقائيا إلى عدد موظفين؛ افحص التغطية والمهارات والذروة.</t>
  </si>
  <si>
    <t>جهد الانتقال بمكافئ سنة عمل</t>
  </si>
  <si>
    <t>مكافئ سنة عمل</t>
  </si>
  <si>
    <t>جهد مؤقت مستقل، لا يجمع آليا مع الوظائف المتكررة.</t>
  </si>
  <si>
    <t>٤. افحص التغطية والجاهزية مستقلا</t>
  </si>
  <si>
    <t>فترة الذروة وحجمها</t>
  </si>
  <si>
    <t>وصف</t>
  </si>
  <si>
    <t>غير مثبت من المتوسط السنوي</t>
  </si>
  <si>
    <t>اطلب سجل الطلب حسب الفترات، لا إجمالي السنة فقط.</t>
  </si>
  <si>
    <t>التغطية الدنيا المطلوبة</t>
  </si>
  <si>
    <t>تحتاج إلى جدول خدمة</t>
  </si>
  <si>
    <t>من يجب أن يكون متاحا وفي أي وقت وبأي مهارة؟</t>
  </si>
  <si>
    <t>الأدوار والعمل المحتفظ به</t>
  </si>
  <si>
    <t>الصياغة الخاصة والاعتماد لدى الموارد البشرية</t>
  </si>
  <si>
    <t>جهد خارج الحدود يظل موجودا ويظهر في مقارنة التكلفة.</t>
  </si>
  <si>
    <t>البديل والغياب واستمرار الخدمة</t>
  </si>
  <si>
    <t>GAP-02: الجدول غير مختبر؛ التجربة تنتظر</t>
  </si>
  <si>
    <t>سم المالك والموعد ودليل الاختبار؛ لا تحرر التوقف بهذه النسبة.</t>
  </si>
  <si>
    <t>فحص عدم تكرار الحساب</t>
  </si>
  <si>
    <t>2,400 دقيقة رقابة لم تدخل في زمن المعالجة</t>
  </si>
  <si>
    <t>هل خصمت الوقت غير المتاح مرة واحدة وأبقيت الانتقال مستقلا؟</t>
  </si>
  <si>
    <t>مراجعة المدخلات والقرار</t>
  </si>
  <si>
    <t>مرجع</t>
  </si>
  <si>
    <t>DEMO-EVD-04؛ مثال مفترض</t>
  </si>
  <si>
    <t>سجل المصادر والفترة ومالك كل مدخل والمراجع؛ اربط الفجوات بموجز القرار.</t>
  </si>
  <si>
    <t>خطوة العمل: أعد نتيجة الحساب وفجوات التغطية إلى الدفتر وموجز القرار. المثال يتوقف عند توصية مؤجلة؛ لا توجد تجربة مأذونة في هذا الملف.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</si>
</sst>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0.00;[Red]\(#,##0.00\);0"/>
    <numFmt numFmtId="166" formatCode="0.00000"/>
  </numFmts>
  <fonts count="16" x14ac:knownFonts="1">
    <font>
      <sz val="11"/>
      <name val="Carlito"/>
    </font>
    <font>
      <sz val="11"/>
      <color rgb="FF203748"/>
      <name val="Calibri"/>
    </font>
    <font>
      <b/>
      <sz val="22"/>
      <color rgb="FFFFFFFF"/>
      <name val="Calibri"/>
    </font>
    <font>
      <b/>
      <sz val="12"/>
      <color rgb="FF1F4E78"/>
      <name val="Calibri"/>
    </font>
    <font>
      <i/>
      <sz val="11"/>
      <color rgb="FF5C646C"/>
      <name val="Calibri"/>
    </font>
    <font>
      <b/>
      <sz val="13"/>
      <color rgb="FFFFFFFF"/>
      <name val="Calibri"/>
    </font>
    <font>
      <b/>
      <sz val="11"/>
      <color rgb="FFA67C3E"/>
      <name val="Calibri"/>
    </font>
    <font>
      <sz val="10"/>
      <color rgb="FF203748"/>
      <name val="Calibri"/>
    </font>
    <font>
      <b/>
      <sz val="20"/>
      <color rgb="FFFFFFFF"/>
      <name val="Calibri"/>
    </font>
    <font>
      <b/>
      <sz val="11"/>
      <color rgb="FF1F4E78"/>
      <name val="Calibri"/>
    </font>
    <font>
      <i/>
      <sz val="10"/>
      <color rgb="FF5C646C"/>
      <name val="Calibri"/>
    </font>
    <font>
      <b/>
      <sz val="10"/>
      <color rgb="FFFFFFFF"/>
      <name val="Calibri"/>
    </font>
    <font>
      <b/>
      <sz val="10"/>
      <color rgb="FF1F4E78"/>
      <name val="Calibri"/>
    </font>
    <font>
      <b/>
      <sz val="12"/>
      <color rgb="FFFFFFFF"/>
      <name val="Calibri"/>
    </font>
    <font>
      <b/>
      <sz val="11"/>
      <color rgb="FFFFFFFF"/>
      <name val="Calibri"/>
    </font>
    <font>
      <b/>
      <sz val="11"/>
      <color rgb="FF203748"/>
      <name val="Calibri"/>
    </font>
  </fonts>
  <fills count="15">
    <fill>
      <patternFill patternType="none"/>
    </fill>
    <fill>
      <patternFill patternType="gray125"/>
    </fill>
    <fill>
      <patternFill patternType="solid">
        <fgColor rgb="FF203748"/>
      </patternFill>
    </fill>
    <fill>
      <patternFill patternType="solid">
        <fgColor rgb="FFEAF2F8"/>
      </patternFill>
    </fill>
    <fill>
      <patternFill patternType="solid">
        <fgColor rgb="FFF7F0E3"/>
      </patternFill>
    </fill>
    <fill>
      <patternFill patternType="solid">
        <fgColor rgb="FF2E74B5"/>
      </patternFill>
    </fill>
    <fill>
      <patternFill patternType="solid">
        <fgColor rgb="FFF3F5F7"/>
      </patternFill>
    </fill>
    <fill>
      <patternFill patternType="solid">
        <fgColor rgb="FFFFFFFF"/>
      </patternFill>
    </fill>
    <fill>
      <patternFill patternType="solid">
        <fgColor rgb="FFA67C3E"/>
      </patternFill>
    </fill>
    <fill>
      <patternFill patternType="solid">
        <fgColor rgb="FF1F4E78"/>
      </patternFill>
    </fill>
    <fill>
      <patternFill patternType="solid">
        <fgColor rgb="FF203748"/>
      </patternFill>
    </fill>
    <fill>
      <patternFill patternType="solid">
        <fgColor rgb="FF2E74B5"/>
      </patternFill>
    </fill>
    <fill>
      <patternFill patternType="solid">
        <fgColor rgb="FFF7F0E3"/>
      </patternFill>
    </fill>
    <fill>
      <patternFill patternType="solid">
        <fgColor rgb="FFEAF2F8"/>
      </patternFill>
    </fill>
    <fill>
      <patternFill patternType="solid">
        <fgColor rgb="FFF3F5F7"/>
      </patternFill>
    </fill>
  </fills>
  <borders count="18">
    <border>
      <left/>
      <right/>
      <top/>
      <bottom/>
      <diagonal/>
    </border>
    <border>
      <left style="thin">
        <color rgb="FFD8DEE4"/>
      </left>
      <right/>
      <top style="thin">
        <color rgb="FFD8DEE4"/>
      </top>
      <bottom/>
      <diagonal/>
    </border>
    <border>
      <left/>
      <right/>
      <top style="thin">
        <color rgb="FFD8DEE4"/>
      </top>
      <bottom/>
      <diagonal/>
    </border>
    <border>
      <left/>
      <right style="thin">
        <color rgb="FFD8DEE4"/>
      </right>
      <top style="thin">
        <color rgb="FFD8DEE4"/>
      </top>
      <bottom/>
      <diagonal/>
    </border>
    <border>
      <left style="thin">
        <color rgb="FFD8DEE4"/>
      </left>
      <right/>
      <top/>
      <bottom/>
      <diagonal/>
    </border>
    <border>
      <left/>
      <right style="thin">
        <color rgb="FFD8DEE4"/>
      </right>
      <top/>
      <bottom/>
      <diagonal/>
    </border>
    <border>
      <left style="thin">
        <color rgb="FFD8DEE4"/>
      </left>
      <right/>
      <top/>
      <bottom style="thin">
        <color rgb="FFD8DEE4"/>
      </bottom>
      <diagonal/>
    </border>
    <border>
      <left/>
      <right/>
      <top/>
      <bottom style="thin">
        <color rgb="FFD8DEE4"/>
      </bottom>
      <diagonal/>
    </border>
    <border>
      <left/>
      <right style="thin">
        <color rgb="FFD8DEE4"/>
      </right>
      <top/>
      <bottom style="thin">
        <color rgb="FFD8DEE4"/>
      </bottom>
      <diagonal/>
    </border>
    <border>
      <left style="thin">
        <color rgb="FFD8DEE4"/>
      </left>
      <right style="thin">
        <color rgb="FFD8DEE4"/>
      </right>
      <top style="thin">
        <color rgb="FFD8DEE4"/>
      </top>
      <bottom style="thin">
        <color rgb="FFD8DEE4"/>
      </bottom>
      <diagonal/>
    </border>
    <border>
      <left style="thin">
        <color rgb="FFD8DEE4"/>
      </left>
      <right/>
      <top style="thin">
        <color rgb="FFD8DEE4"/>
      </top>
      <bottom style="thin">
        <color rgb="FFD8DEE4"/>
      </bottom>
      <diagonal/>
    </border>
    <border>
      <left/>
      <right/>
      <top style="thin">
        <color rgb="FFD8DEE4"/>
      </top>
      <bottom style="thin">
        <color rgb="FFD8DEE4"/>
      </bottom>
      <diagonal/>
    </border>
    <border>
      <left/>
      <right style="thin">
        <color rgb="FFD8DEE4"/>
      </right>
      <top style="thin">
        <color rgb="FFD8DEE4"/>
      </top>
      <bottom style="thin">
        <color rgb="FFD8DEE4"/>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D8DEE4"/>
      </left>
      <right style="thin">
        <color rgb="FFD8DEE4"/>
      </right>
      <top/>
      <bottom style="thin">
        <color rgb="FFD8DEE4"/>
      </bottom>
      <diagonal/>
    </border>
    <border>
      <left style="thin">
        <color rgb="FFD8DEE4"/>
      </left>
      <right style="thin">
        <color rgb="FFD8DEE4"/>
      </right>
      <top style="thin">
        <color rgb="FFD8DEE4"/>
      </top>
      <bottom/>
      <diagonal/>
    </border>
  </borders>
  <cellStyleXfs count="1">
    <xf numFmtId="0" fontId="0" fillId="0" borderId="0"/>
  </cellStyleXfs>
  <cellXfs count="158">
    <xf numFmtId="0" fontId="0" fillId="0" borderId="0" xfId="0"/>
    <xf numFmtId="0" fontId="2" fillId="2" borderId="0" xfId="0" applyFont="1" applyFill="1" applyAlignment="1">
      <alignment horizontal="left" vertical="center" wrapText="1" readingOrder="1"/>
    </xf>
    <xf numFmtId="0" fontId="3" fillId="3" borderId="0" xfId="0" applyFont="1" applyFill="1" applyAlignment="1">
      <alignment horizontal="left" vertical="center" wrapText="1" readingOrder="1"/>
    </xf>
    <xf numFmtId="0" fontId="4" fillId="4" borderId="0" xfId="0" applyFont="1" applyFill="1" applyAlignment="1">
      <alignment horizontal="left" vertical="center" wrapText="1" readingOrder="1"/>
    </xf>
    <xf numFmtId="0" fontId="1" fillId="0" borderId="0" xfId="0" applyFont="1" applyAlignment="1">
      <alignment horizontal="left" vertical="center" wrapText="1" readingOrder="1"/>
    </xf>
    <xf numFmtId="0" fontId="5" fillId="5" borderId="0" xfId="0" applyFont="1" applyFill="1" applyAlignment="1">
      <alignment horizontal="left" vertical="center" wrapText="1" readingOrder="1"/>
    </xf>
    <xf numFmtId="0" fontId="1" fillId="6" borderId="1" xfId="0" applyFont="1" applyFill="1" applyBorder="1" applyAlignment="1">
      <alignment horizontal="left" vertical="top" wrapText="1" readingOrder="1"/>
    </xf>
    <xf numFmtId="0" fontId="1" fillId="6" borderId="2" xfId="0" applyFont="1" applyFill="1" applyBorder="1" applyAlignment="1">
      <alignment horizontal="left" vertical="top" wrapText="1" readingOrder="1"/>
    </xf>
    <xf numFmtId="0" fontId="1" fillId="6" borderId="3" xfId="0" applyFont="1" applyFill="1" applyBorder="1" applyAlignment="1">
      <alignment horizontal="left" vertical="top" wrapText="1" readingOrder="1"/>
    </xf>
    <xf numFmtId="0" fontId="1" fillId="6" borderId="4" xfId="0" applyFont="1" applyFill="1" applyBorder="1" applyAlignment="1">
      <alignment horizontal="left" vertical="top" wrapText="1" readingOrder="1"/>
    </xf>
    <xf numFmtId="0" fontId="1" fillId="6" borderId="0" xfId="0" applyFont="1" applyFill="1" applyAlignment="1">
      <alignment horizontal="left" vertical="top" wrapText="1" readingOrder="1"/>
    </xf>
    <xf numFmtId="0" fontId="1" fillId="6" borderId="5" xfId="0" applyFont="1" applyFill="1" applyBorder="1" applyAlignment="1">
      <alignment horizontal="left" vertical="top" wrapText="1" readingOrder="1"/>
    </xf>
    <xf numFmtId="0" fontId="1" fillId="6" borderId="6" xfId="0" applyFont="1" applyFill="1" applyBorder="1" applyAlignment="1">
      <alignment horizontal="left" vertical="top" wrapText="1" readingOrder="1"/>
    </xf>
    <xf numFmtId="0" fontId="1" fillId="6" borderId="7" xfId="0" applyFont="1" applyFill="1" applyBorder="1" applyAlignment="1">
      <alignment horizontal="left" vertical="top" wrapText="1" readingOrder="1"/>
    </xf>
    <xf numFmtId="0" fontId="1" fillId="6" borderId="8" xfId="0" applyFont="1" applyFill="1" applyBorder="1" applyAlignment="1">
      <alignment horizontal="left" vertical="top" wrapText="1" readingOrder="1"/>
    </xf>
    <xf numFmtId="0" fontId="6" fillId="4" borderId="9" xfId="0" applyFont="1" applyFill="1" applyBorder="1" applyAlignment="1">
      <alignment horizontal="center" vertical="center" wrapText="1" readingOrder="1"/>
    </xf>
    <xf numFmtId="0" fontId="1" fillId="7" borderId="10" xfId="0" applyFont="1" applyFill="1" applyBorder="1" applyAlignment="1">
      <alignment horizontal="left" vertical="center" wrapText="1" readingOrder="1"/>
    </xf>
    <xf numFmtId="0" fontId="1" fillId="7" borderId="11" xfId="0" applyFont="1" applyFill="1" applyBorder="1" applyAlignment="1">
      <alignment horizontal="left" vertical="center" wrapText="1" readingOrder="1"/>
    </xf>
    <xf numFmtId="0" fontId="1" fillId="7" borderId="12" xfId="0" applyFont="1" applyFill="1" applyBorder="1" applyAlignment="1">
      <alignment horizontal="left" vertical="center" wrapText="1" readingOrder="1"/>
    </xf>
    <xf numFmtId="0" fontId="1" fillId="6" borderId="10" xfId="0" applyFont="1" applyFill="1" applyBorder="1" applyAlignment="1">
      <alignment horizontal="left" vertical="center" wrapText="1" readingOrder="1"/>
    </xf>
    <xf numFmtId="0" fontId="1" fillId="6" borderId="11" xfId="0" applyFont="1" applyFill="1" applyBorder="1" applyAlignment="1">
      <alignment horizontal="left" vertical="center" wrapText="1" readingOrder="1"/>
    </xf>
    <xf numFmtId="0" fontId="1" fillId="6" borderId="12" xfId="0" applyFont="1" applyFill="1" applyBorder="1" applyAlignment="1">
      <alignment horizontal="left" vertical="center" wrapText="1" readingOrder="1"/>
    </xf>
    <xf numFmtId="0" fontId="1" fillId="3" borderId="1" xfId="0" applyFont="1" applyFill="1" applyBorder="1" applyAlignment="1">
      <alignment horizontal="left" vertical="top" wrapText="1" readingOrder="1"/>
    </xf>
    <xf numFmtId="0" fontId="1" fillId="3" borderId="3" xfId="0" applyFont="1" applyFill="1" applyBorder="1" applyAlignment="1">
      <alignment horizontal="left" vertical="top" wrapText="1" readingOrder="1"/>
    </xf>
    <xf numFmtId="0" fontId="1" fillId="4" borderId="1" xfId="0" applyFont="1" applyFill="1" applyBorder="1" applyAlignment="1">
      <alignment horizontal="left" vertical="top" wrapText="1" readingOrder="1"/>
    </xf>
    <xf numFmtId="0" fontId="1" fillId="4" borderId="3" xfId="0" applyFont="1" applyFill="1" applyBorder="1" applyAlignment="1">
      <alignment horizontal="left" vertical="top" wrapText="1" readingOrder="1"/>
    </xf>
    <xf numFmtId="0" fontId="1" fillId="3" borderId="4" xfId="0" applyFont="1" applyFill="1" applyBorder="1" applyAlignment="1">
      <alignment horizontal="left" vertical="top" wrapText="1" readingOrder="1"/>
    </xf>
    <xf numFmtId="0" fontId="1" fillId="3" borderId="5" xfId="0" applyFont="1" applyFill="1" applyBorder="1" applyAlignment="1">
      <alignment horizontal="left" vertical="top" wrapText="1" readingOrder="1"/>
    </xf>
    <xf numFmtId="0" fontId="1" fillId="4" borderId="4" xfId="0" applyFont="1" applyFill="1" applyBorder="1" applyAlignment="1">
      <alignment horizontal="left" vertical="top" wrapText="1" readingOrder="1"/>
    </xf>
    <xf numFmtId="0" fontId="1" fillId="4" borderId="5" xfId="0" applyFont="1" applyFill="1" applyBorder="1" applyAlignment="1">
      <alignment horizontal="left" vertical="top" wrapText="1" readingOrder="1"/>
    </xf>
    <xf numFmtId="0" fontId="1" fillId="3" borderId="6" xfId="0" applyFont="1" applyFill="1" applyBorder="1" applyAlignment="1">
      <alignment horizontal="left" vertical="top" wrapText="1" readingOrder="1"/>
    </xf>
    <xf numFmtId="0" fontId="1" fillId="3" borderId="8" xfId="0" applyFont="1" applyFill="1" applyBorder="1" applyAlignment="1">
      <alignment horizontal="left" vertical="top" wrapText="1" readingOrder="1"/>
    </xf>
    <xf numFmtId="0" fontId="1" fillId="4" borderId="6" xfId="0" applyFont="1" applyFill="1" applyBorder="1" applyAlignment="1">
      <alignment horizontal="left" vertical="top" wrapText="1" readingOrder="1"/>
    </xf>
    <xf numFmtId="0" fontId="1" fillId="4" borderId="8" xfId="0" applyFont="1" applyFill="1" applyBorder="1" applyAlignment="1">
      <alignment horizontal="left" vertical="top" wrapText="1" readingOrder="1"/>
    </xf>
    <xf numFmtId="0" fontId="5" fillId="8" borderId="0" xfId="0" applyFont="1" applyFill="1" applyAlignment="1">
      <alignment horizontal="left" vertical="center" wrapText="1" readingOrder="1"/>
    </xf>
    <xf numFmtId="0" fontId="6" fillId="4" borderId="0" xfId="0" applyFont="1" applyFill="1" applyAlignment="1">
      <alignment horizontal="center" vertical="center" wrapText="1" readingOrder="1"/>
    </xf>
    <xf numFmtId="0" fontId="1" fillId="4" borderId="0" xfId="0" applyFont="1" applyFill="1" applyAlignment="1">
      <alignment horizontal="left" vertical="center" wrapText="1" readingOrder="1"/>
    </xf>
    <xf numFmtId="0" fontId="2" fillId="2" borderId="0" xfId="0" applyFont="1" applyFill="1" applyAlignment="1">
      <alignment horizontal="right" vertical="center" wrapText="1" readingOrder="2"/>
    </xf>
    <xf numFmtId="0" fontId="3" fillId="3" borderId="0" xfId="0" applyFont="1" applyFill="1" applyAlignment="1">
      <alignment horizontal="right" vertical="center" wrapText="1" readingOrder="2"/>
    </xf>
    <xf numFmtId="0" fontId="4" fillId="4" borderId="0" xfId="0" applyFont="1" applyFill="1" applyAlignment="1">
      <alignment horizontal="right" vertical="center" wrapText="1" readingOrder="2"/>
    </xf>
    <xf numFmtId="0" fontId="1" fillId="0" borderId="0" xfId="0" applyFont="1" applyAlignment="1">
      <alignment horizontal="right" vertical="center" wrapText="1" readingOrder="2"/>
    </xf>
    <xf numFmtId="0" fontId="5" fillId="5" borderId="0" xfId="0" applyFont="1" applyFill="1" applyAlignment="1">
      <alignment horizontal="right" vertical="center" wrapText="1" readingOrder="2"/>
    </xf>
    <xf numFmtId="0" fontId="1" fillId="6" borderId="1" xfId="0" applyFont="1" applyFill="1" applyBorder="1" applyAlignment="1">
      <alignment horizontal="right" vertical="top" wrapText="1" readingOrder="2"/>
    </xf>
    <xf numFmtId="0" fontId="1" fillId="6" borderId="2" xfId="0" applyFont="1" applyFill="1" applyBorder="1" applyAlignment="1">
      <alignment horizontal="right" vertical="top" wrapText="1" readingOrder="2"/>
    </xf>
    <xf numFmtId="0" fontId="1" fillId="6" borderId="3" xfId="0" applyFont="1" applyFill="1" applyBorder="1" applyAlignment="1">
      <alignment horizontal="right" vertical="top" wrapText="1" readingOrder="2"/>
    </xf>
    <xf numFmtId="0" fontId="1" fillId="6" borderId="4" xfId="0" applyFont="1" applyFill="1" applyBorder="1" applyAlignment="1">
      <alignment horizontal="right" vertical="top" wrapText="1" readingOrder="2"/>
    </xf>
    <xf numFmtId="0" fontId="1" fillId="6" borderId="0" xfId="0" applyFont="1" applyFill="1" applyAlignment="1">
      <alignment horizontal="right" vertical="top" wrapText="1" readingOrder="2"/>
    </xf>
    <xf numFmtId="0" fontId="1" fillId="6" borderId="5" xfId="0" applyFont="1" applyFill="1" applyBorder="1" applyAlignment="1">
      <alignment horizontal="right" vertical="top" wrapText="1" readingOrder="2"/>
    </xf>
    <xf numFmtId="0" fontId="1" fillId="6" borderId="6" xfId="0" applyFont="1" applyFill="1" applyBorder="1" applyAlignment="1">
      <alignment horizontal="right" vertical="top" wrapText="1" readingOrder="2"/>
    </xf>
    <xf numFmtId="0" fontId="1" fillId="6" borderId="7" xfId="0" applyFont="1" applyFill="1" applyBorder="1" applyAlignment="1">
      <alignment horizontal="right" vertical="top" wrapText="1" readingOrder="2"/>
    </xf>
    <xf numFmtId="0" fontId="1" fillId="6" borderId="8" xfId="0" applyFont="1" applyFill="1" applyBorder="1" applyAlignment="1">
      <alignment horizontal="right" vertical="top" wrapText="1" readingOrder="2"/>
    </xf>
    <xf numFmtId="0" fontId="6" fillId="4" borderId="9" xfId="0" applyFont="1" applyFill="1" applyBorder="1" applyAlignment="1">
      <alignment horizontal="center" vertical="center" wrapText="1" readingOrder="2"/>
    </xf>
    <xf numFmtId="0" fontId="1" fillId="7" borderId="10" xfId="0" applyFont="1" applyFill="1" applyBorder="1" applyAlignment="1">
      <alignment horizontal="right" vertical="center" wrapText="1" readingOrder="2"/>
    </xf>
    <xf numFmtId="0" fontId="1" fillId="7" borderId="11" xfId="0" applyFont="1" applyFill="1" applyBorder="1" applyAlignment="1">
      <alignment horizontal="right" vertical="center" wrapText="1" readingOrder="2"/>
    </xf>
    <xf numFmtId="0" fontId="1" fillId="7" borderId="12" xfId="0" applyFont="1" applyFill="1" applyBorder="1" applyAlignment="1">
      <alignment horizontal="right" vertical="center" wrapText="1" readingOrder="2"/>
    </xf>
    <xf numFmtId="0" fontId="1" fillId="6" borderId="10" xfId="0" applyFont="1" applyFill="1" applyBorder="1" applyAlignment="1">
      <alignment horizontal="right" vertical="center" wrapText="1" readingOrder="2"/>
    </xf>
    <xf numFmtId="0" fontId="1" fillId="6" borderId="11" xfId="0" applyFont="1" applyFill="1" applyBorder="1" applyAlignment="1">
      <alignment horizontal="right" vertical="center" wrapText="1" readingOrder="2"/>
    </xf>
    <xf numFmtId="0" fontId="1" fillId="6" borderId="12" xfId="0" applyFont="1" applyFill="1" applyBorder="1" applyAlignment="1">
      <alignment horizontal="right" vertical="center" wrapText="1" readingOrder="2"/>
    </xf>
    <xf numFmtId="0" fontId="1" fillId="3" borderId="1" xfId="0" applyFont="1" applyFill="1" applyBorder="1" applyAlignment="1">
      <alignment horizontal="right" vertical="top" wrapText="1" readingOrder="2"/>
    </xf>
    <xf numFmtId="0" fontId="1" fillId="3" borderId="3" xfId="0" applyFont="1" applyFill="1" applyBorder="1" applyAlignment="1">
      <alignment horizontal="right" vertical="top" wrapText="1" readingOrder="2"/>
    </xf>
    <xf numFmtId="0" fontId="1" fillId="4" borderId="1" xfId="0" applyFont="1" applyFill="1" applyBorder="1" applyAlignment="1">
      <alignment horizontal="right" vertical="top" wrapText="1" readingOrder="2"/>
    </xf>
    <xf numFmtId="0" fontId="1" fillId="4" borderId="3" xfId="0" applyFont="1" applyFill="1" applyBorder="1" applyAlignment="1">
      <alignment horizontal="right" vertical="top" wrapText="1" readingOrder="2"/>
    </xf>
    <xf numFmtId="0" fontId="1" fillId="3" borderId="4" xfId="0" applyFont="1" applyFill="1" applyBorder="1" applyAlignment="1">
      <alignment horizontal="right" vertical="top" wrapText="1" readingOrder="2"/>
    </xf>
    <xf numFmtId="0" fontId="1" fillId="3" borderId="5" xfId="0" applyFont="1" applyFill="1" applyBorder="1" applyAlignment="1">
      <alignment horizontal="right" vertical="top" wrapText="1" readingOrder="2"/>
    </xf>
    <xf numFmtId="0" fontId="1" fillId="4" borderId="4" xfId="0" applyFont="1" applyFill="1" applyBorder="1" applyAlignment="1">
      <alignment horizontal="right" vertical="top" wrapText="1" readingOrder="2"/>
    </xf>
    <xf numFmtId="0" fontId="1" fillId="4" borderId="5" xfId="0" applyFont="1" applyFill="1" applyBorder="1" applyAlignment="1">
      <alignment horizontal="right" vertical="top" wrapText="1" readingOrder="2"/>
    </xf>
    <xf numFmtId="0" fontId="1" fillId="3" borderId="6" xfId="0" applyFont="1" applyFill="1" applyBorder="1" applyAlignment="1">
      <alignment horizontal="right" vertical="top" wrapText="1" readingOrder="2"/>
    </xf>
    <xf numFmtId="0" fontId="1" fillId="3" borderId="8" xfId="0" applyFont="1" applyFill="1" applyBorder="1" applyAlignment="1">
      <alignment horizontal="right" vertical="top" wrapText="1" readingOrder="2"/>
    </xf>
    <xf numFmtId="0" fontId="1" fillId="4" borderId="6" xfId="0" applyFont="1" applyFill="1" applyBorder="1" applyAlignment="1">
      <alignment horizontal="right" vertical="top" wrapText="1" readingOrder="2"/>
    </xf>
    <xf numFmtId="0" fontId="1" fillId="4" borderId="8" xfId="0" applyFont="1" applyFill="1" applyBorder="1" applyAlignment="1">
      <alignment horizontal="right" vertical="top" wrapText="1" readingOrder="2"/>
    </xf>
    <xf numFmtId="0" fontId="5" fillId="8" borderId="0" xfId="0" applyFont="1" applyFill="1" applyAlignment="1">
      <alignment horizontal="right" vertical="center" wrapText="1" readingOrder="2"/>
    </xf>
    <xf numFmtId="0" fontId="6" fillId="4" borderId="0" xfId="0" applyFont="1" applyFill="1" applyAlignment="1">
      <alignment horizontal="center" vertical="center" wrapText="1" readingOrder="2"/>
    </xf>
    <xf numFmtId="0" fontId="1" fillId="4" borderId="0" xfId="0" applyFont="1" applyFill="1" applyAlignment="1">
      <alignment horizontal="right" vertical="center" wrapText="1" readingOrder="2"/>
    </xf>
    <xf numFmtId="0" fontId="8" fillId="2" borderId="0" xfId="0" applyFont="1" applyFill="1" applyAlignment="1">
      <alignment horizontal="left" vertical="center" wrapText="1" readingOrder="1"/>
    </xf>
    <xf numFmtId="0" fontId="9" fillId="3" borderId="0" xfId="0" applyFont="1" applyFill="1" applyAlignment="1">
      <alignment horizontal="left" vertical="center" wrapText="1" readingOrder="1"/>
    </xf>
    <xf numFmtId="0" fontId="10" fillId="4" borderId="0" xfId="0" applyFont="1" applyFill="1" applyAlignment="1">
      <alignment horizontal="left" vertical="center" wrapText="1" readingOrder="1"/>
    </xf>
    <xf numFmtId="0" fontId="11" fillId="5" borderId="13" xfId="0" applyFont="1" applyFill="1" applyBorder="1" applyAlignment="1">
      <alignment horizontal="center" vertical="center" wrapText="1" readingOrder="1"/>
    </xf>
    <xf numFmtId="0" fontId="11" fillId="5" borderId="14" xfId="0" applyFont="1" applyFill="1" applyBorder="1" applyAlignment="1">
      <alignment horizontal="center" vertical="center" wrapText="1" readingOrder="1"/>
    </xf>
    <xf numFmtId="0" fontId="11" fillId="5" borderId="15" xfId="0" applyFont="1" applyFill="1" applyBorder="1" applyAlignment="1">
      <alignment horizontal="center" vertical="center" wrapText="1" readingOrder="1"/>
    </xf>
    <xf numFmtId="0" fontId="11" fillId="9" borderId="13" xfId="0" applyFont="1" applyFill="1" applyBorder="1" applyAlignment="1">
      <alignment horizontal="center" vertical="center" wrapText="1" readingOrder="1"/>
    </xf>
    <xf numFmtId="0" fontId="11" fillId="9" borderId="14" xfId="0" applyFont="1" applyFill="1" applyBorder="1" applyAlignment="1">
      <alignment horizontal="center" vertical="center" wrapText="1" readingOrder="1"/>
    </xf>
    <xf numFmtId="0" fontId="11" fillId="9" borderId="15" xfId="0" applyFont="1" applyFill="1" applyBorder="1" applyAlignment="1">
      <alignment horizontal="center" vertical="center" wrapText="1" readingOrder="1"/>
    </xf>
    <xf numFmtId="0" fontId="11" fillId="2" borderId="9" xfId="0" applyFont="1" applyFill="1" applyBorder="1" applyAlignment="1">
      <alignment horizontal="center" vertical="center" wrapText="1" readingOrder="1"/>
    </xf>
    <xf numFmtId="49" fontId="12" fillId="4" borderId="0" xfId="0" applyNumberFormat="1" applyFont="1" applyFill="1" applyAlignment="1">
      <alignment horizontal="left" vertical="top" wrapText="1" readingOrder="1"/>
    </xf>
    <xf numFmtId="0" fontId="7" fillId="4" borderId="0" xfId="0" applyFont="1" applyFill="1" applyAlignment="1">
      <alignment horizontal="left" vertical="top" wrapText="1" readingOrder="1"/>
    </xf>
    <xf numFmtId="164" fontId="7" fillId="4" borderId="0" xfId="0" applyNumberFormat="1" applyFont="1" applyFill="1" applyAlignment="1">
      <alignment horizontal="center" vertical="top" wrapText="1" readingOrder="1"/>
    </xf>
    <xf numFmtId="0" fontId="7" fillId="4" borderId="0" xfId="0" applyFont="1" applyFill="1" applyAlignment="1">
      <alignment horizontal="center" vertical="top" wrapText="1" readingOrder="1"/>
    </xf>
    <xf numFmtId="49" fontId="12" fillId="0" borderId="0" xfId="0" applyNumberFormat="1" applyFont="1" applyAlignment="1">
      <alignment horizontal="left" vertical="top" wrapText="1" readingOrder="1"/>
    </xf>
    <xf numFmtId="0" fontId="7" fillId="0" borderId="0" xfId="0" applyFont="1" applyAlignment="1">
      <alignment horizontal="left" vertical="top" wrapText="1" readingOrder="1"/>
    </xf>
    <xf numFmtId="164" fontId="7" fillId="0" borderId="0" xfId="0" applyNumberFormat="1" applyFont="1" applyAlignment="1">
      <alignment horizontal="center" vertical="top" wrapText="1" readingOrder="1"/>
    </xf>
    <xf numFmtId="0" fontId="7" fillId="0" borderId="0" xfId="0" applyFont="1" applyAlignment="1">
      <alignment horizontal="center" vertical="top" wrapText="1" readingOrder="1"/>
    </xf>
    <xf numFmtId="0" fontId="8" fillId="2" borderId="0" xfId="0" applyFont="1" applyFill="1" applyAlignment="1">
      <alignment horizontal="right" vertical="center" wrapText="1" readingOrder="2"/>
    </xf>
    <xf numFmtId="0" fontId="9" fillId="3" borderId="0" xfId="0" applyFont="1" applyFill="1" applyAlignment="1">
      <alignment horizontal="right" vertical="center" wrapText="1" readingOrder="2"/>
    </xf>
    <xf numFmtId="0" fontId="10" fillId="4" borderId="0" xfId="0" applyFont="1" applyFill="1" applyAlignment="1">
      <alignment horizontal="right" vertical="center" wrapText="1" readingOrder="2"/>
    </xf>
    <xf numFmtId="0" fontId="11" fillId="5" borderId="13" xfId="0" applyFont="1" applyFill="1" applyBorder="1" applyAlignment="1">
      <alignment horizontal="center" vertical="center" wrapText="1" readingOrder="2"/>
    </xf>
    <xf numFmtId="0" fontId="11" fillId="5" borderId="14" xfId="0" applyFont="1" applyFill="1" applyBorder="1" applyAlignment="1">
      <alignment horizontal="center" vertical="center" wrapText="1" readingOrder="2"/>
    </xf>
    <xf numFmtId="0" fontId="11" fillId="5" borderId="15" xfId="0" applyFont="1" applyFill="1" applyBorder="1" applyAlignment="1">
      <alignment horizontal="center" vertical="center" wrapText="1" readingOrder="2"/>
    </xf>
    <xf numFmtId="0" fontId="11" fillId="9" borderId="13" xfId="0" applyFont="1" applyFill="1" applyBorder="1" applyAlignment="1">
      <alignment horizontal="center" vertical="center" wrapText="1" readingOrder="2"/>
    </xf>
    <xf numFmtId="0" fontId="11" fillId="9" borderId="14" xfId="0" applyFont="1" applyFill="1" applyBorder="1" applyAlignment="1">
      <alignment horizontal="center" vertical="center" wrapText="1" readingOrder="2"/>
    </xf>
    <xf numFmtId="0" fontId="11" fillId="9" borderId="15" xfId="0" applyFont="1" applyFill="1" applyBorder="1" applyAlignment="1">
      <alignment horizontal="center" vertical="center" wrapText="1" readingOrder="2"/>
    </xf>
    <xf numFmtId="0" fontId="11" fillId="2" borderId="9" xfId="0" applyFont="1" applyFill="1" applyBorder="1" applyAlignment="1">
      <alignment horizontal="center" vertical="center" wrapText="1" readingOrder="2"/>
    </xf>
    <xf numFmtId="49" fontId="12" fillId="4" borderId="0" xfId="0" applyNumberFormat="1" applyFont="1" applyFill="1" applyAlignment="1">
      <alignment horizontal="right" vertical="top" wrapText="1" readingOrder="2"/>
    </xf>
    <xf numFmtId="0" fontId="7" fillId="4" borderId="0" xfId="0" applyFont="1" applyFill="1" applyAlignment="1">
      <alignment horizontal="right" vertical="top" wrapText="1" readingOrder="2"/>
    </xf>
    <xf numFmtId="164" fontId="7" fillId="4" borderId="0" xfId="0" applyNumberFormat="1" applyFont="1" applyFill="1" applyAlignment="1">
      <alignment horizontal="center" vertical="top" wrapText="1" readingOrder="2"/>
    </xf>
    <xf numFmtId="0" fontId="7" fillId="4" borderId="0" xfId="0" applyFont="1" applyFill="1" applyAlignment="1">
      <alignment horizontal="center" vertical="top" wrapText="1" readingOrder="2"/>
    </xf>
    <xf numFmtId="49" fontId="12" fillId="0" borderId="0" xfId="0" applyNumberFormat="1" applyFont="1" applyAlignment="1">
      <alignment horizontal="right" vertical="top" wrapText="1" readingOrder="2"/>
    </xf>
    <xf numFmtId="0" fontId="7" fillId="0" borderId="0" xfId="0" applyFont="1" applyAlignment="1">
      <alignment horizontal="right" vertical="top" wrapText="1" readingOrder="2"/>
    </xf>
    <xf numFmtId="164" fontId="7" fillId="0" borderId="0" xfId="0" applyNumberFormat="1" applyFont="1" applyAlignment="1">
      <alignment horizontal="center" vertical="top" wrapText="1" readingOrder="2"/>
    </xf>
    <xf numFmtId="0" fontId="7" fillId="0" borderId="0" xfId="0" applyFont="1" applyAlignment="1">
      <alignment horizontal="center" vertical="top" wrapText="1" readingOrder="2"/>
    </xf>
    <xf numFmtId="0" fontId="11" fillId="5" borderId="9" xfId="0" applyFont="1" applyFill="1" applyBorder="1" applyAlignment="1">
      <alignment horizontal="left" vertical="top" wrapText="1" readingOrder="1"/>
    </xf>
    <xf numFmtId="0" fontId="7" fillId="7" borderId="9" xfId="0" applyFont="1" applyFill="1" applyBorder="1" applyAlignment="1">
      <alignment horizontal="left" vertical="top" wrapText="1" readingOrder="1"/>
    </xf>
    <xf numFmtId="0" fontId="12" fillId="3" borderId="9" xfId="0" applyFont="1" applyFill="1" applyBorder="1" applyAlignment="1">
      <alignment horizontal="left" vertical="top" wrapText="1" readingOrder="1"/>
    </xf>
    <xf numFmtId="0" fontId="7" fillId="6" borderId="9" xfId="0" applyFont="1" applyFill="1" applyBorder="1" applyAlignment="1">
      <alignment horizontal="left" vertical="top" wrapText="1" readingOrder="1"/>
    </xf>
    <xf numFmtId="0" fontId="11" fillId="5" borderId="9" xfId="0" applyFont="1" applyFill="1" applyBorder="1" applyAlignment="1">
      <alignment horizontal="right" vertical="top" wrapText="1" readingOrder="2"/>
    </xf>
    <xf numFmtId="0" fontId="7" fillId="7" borderId="9" xfId="0" applyFont="1" applyFill="1" applyBorder="1" applyAlignment="1">
      <alignment horizontal="right" vertical="top" wrapText="1" readingOrder="2"/>
    </xf>
    <xf numFmtId="0" fontId="12" fillId="3" borderId="9" xfId="0" applyFont="1" applyFill="1" applyBorder="1" applyAlignment="1">
      <alignment horizontal="right" vertical="top" wrapText="1" readingOrder="2"/>
    </xf>
    <xf numFmtId="0" fontId="7" fillId="6" borderId="9" xfId="0" applyFont="1" applyFill="1" applyBorder="1" applyAlignment="1">
      <alignment horizontal="right" vertical="top" wrapText="1" readingOrder="2"/>
    </xf>
    <xf numFmtId="0" fontId="11" fillId="2" borderId="0" xfId="0" applyFont="1" applyFill="1" applyAlignment="1">
      <alignment horizontal="center" vertical="center" wrapText="1" readingOrder="1"/>
    </xf>
    <xf numFmtId="0" fontId="7" fillId="0" borderId="8" xfId="0" applyFont="1" applyBorder="1" applyAlignment="1">
      <alignment wrapText="1" readingOrder="1"/>
    </xf>
    <xf numFmtId="0" fontId="7" fillId="0" borderId="16" xfId="0" applyFont="1" applyBorder="1" applyAlignment="1">
      <alignment horizontal="right" wrapText="1" readingOrder="1"/>
    </xf>
    <xf numFmtId="0" fontId="7" fillId="0" borderId="16" xfId="0" applyFont="1" applyBorder="1" applyAlignment="1">
      <alignment wrapText="1" readingOrder="1"/>
    </xf>
    <xf numFmtId="0" fontId="7" fillId="0" borderId="6" xfId="0" applyFont="1" applyBorder="1" applyAlignment="1">
      <alignment horizontal="right" wrapText="1" readingOrder="1"/>
    </xf>
    <xf numFmtId="0" fontId="7" fillId="0" borderId="12" xfId="0" applyFont="1" applyBorder="1" applyAlignment="1">
      <alignment wrapText="1" readingOrder="1"/>
    </xf>
    <xf numFmtId="0" fontId="7" fillId="0" borderId="9" xfId="0" applyFont="1" applyBorder="1" applyAlignment="1">
      <alignment horizontal="right" wrapText="1" readingOrder="1"/>
    </xf>
    <xf numFmtId="0" fontId="7" fillId="0" borderId="9" xfId="0" applyFont="1" applyBorder="1" applyAlignment="1">
      <alignment wrapText="1" readingOrder="1"/>
    </xf>
    <xf numFmtId="0" fontId="7" fillId="0" borderId="10" xfId="0" applyFont="1" applyBorder="1" applyAlignment="1">
      <alignment horizontal="right" wrapText="1" readingOrder="1"/>
    </xf>
    <xf numFmtId="0" fontId="7" fillId="0" borderId="3" xfId="0" applyFont="1" applyBorder="1" applyAlignment="1">
      <alignment wrapText="1" readingOrder="1"/>
    </xf>
    <xf numFmtId="0" fontId="7" fillId="0" borderId="17" xfId="0" applyFont="1" applyBorder="1" applyAlignment="1">
      <alignment horizontal="right" wrapText="1" readingOrder="1"/>
    </xf>
    <xf numFmtId="0" fontId="7" fillId="0" borderId="17" xfId="0" applyFont="1" applyBorder="1" applyAlignment="1">
      <alignment wrapText="1" readingOrder="1"/>
    </xf>
    <xf numFmtId="0" fontId="7" fillId="0" borderId="1" xfId="0" applyFont="1" applyBorder="1" applyAlignment="1">
      <alignment horizontal="right" wrapText="1" readingOrder="1"/>
    </xf>
    <xf numFmtId="0" fontId="2" fillId="10" borderId="0" xfId="0" applyFont="1" applyFill="1" applyAlignment="1">
      <alignment horizontal="left" vertical="center" wrapText="1" readingOrder="1"/>
    </xf>
    <xf numFmtId="0" fontId="13" fillId="11" borderId="0" xfId="0" applyFont="1" applyFill="1" applyAlignment="1">
      <alignment horizontal="left" vertical="center" wrapText="1" readingOrder="1"/>
    </xf>
    <xf numFmtId="0" fontId="1" fillId="12" borderId="0" xfId="0" applyFont="1" applyFill="1" applyAlignment="1">
      <alignment horizontal="left" vertical="top" wrapText="1" readingOrder="1"/>
    </xf>
    <xf numFmtId="0" fontId="14" fillId="10" borderId="0" xfId="0" applyFont="1" applyFill="1" applyAlignment="1">
      <alignment horizontal="left" vertical="center" wrapText="1" readingOrder="1"/>
    </xf>
    <xf numFmtId="0" fontId="1" fillId="0" borderId="0" xfId="0" applyFont="1" applyAlignment="1">
      <alignment horizontal="left" vertical="top" wrapText="1" readingOrder="1"/>
    </xf>
    <xf numFmtId="0" fontId="1" fillId="13" borderId="0" xfId="0" applyFont="1" applyFill="1" applyAlignment="1">
      <alignment horizontal="left" vertical="top" wrapText="1" readingOrder="1"/>
    </xf>
    <xf numFmtId="0" fontId="1" fillId="12" borderId="0" xfId="0" applyFont="1" applyFill="1" applyAlignment="1">
      <alignment horizontal="left" vertical="top" wrapText="1" readingOrder="1"/>
    </xf>
    <xf numFmtId="0" fontId="5" fillId="11" borderId="0" xfId="0" applyFont="1" applyFill="1" applyAlignment="1">
      <alignment horizontal="left" vertical="center" wrapText="1" readingOrder="1"/>
    </xf>
    <xf numFmtId="165" fontId="1" fillId="13" borderId="0" xfId="0" applyNumberFormat="1" applyFont="1" applyFill="1" applyAlignment="1">
      <alignment horizontal="left" vertical="top" wrapText="1" readingOrder="1"/>
    </xf>
    <xf numFmtId="165" fontId="1" fillId="12" borderId="0" xfId="0" applyNumberFormat="1" applyFont="1" applyFill="1" applyAlignment="1">
      <alignment horizontal="left" vertical="top" wrapText="1" readingOrder="1"/>
    </xf>
    <xf numFmtId="165" fontId="15" fillId="14" borderId="0" xfId="0" applyNumberFormat="1" applyFont="1" applyFill="1" applyAlignment="1">
      <alignment horizontal="left" vertical="top" wrapText="1" readingOrder="1"/>
    </xf>
    <xf numFmtId="0" fontId="15" fillId="14" borderId="0" xfId="0" applyFont="1" applyFill="1" applyAlignment="1">
      <alignment horizontal="left" vertical="top" wrapText="1" readingOrder="1"/>
    </xf>
    <xf numFmtId="166" fontId="15" fillId="14" borderId="0" xfId="0" applyNumberFormat="1" applyFont="1" applyFill="1" applyAlignment="1">
      <alignment horizontal="left" vertical="top" wrapText="1" readingOrder="1"/>
    </xf>
    <xf numFmtId="0" fontId="15" fillId="12" borderId="0" xfId="0" applyFont="1" applyFill="1" applyAlignment="1">
      <alignment horizontal="left" vertical="center" wrapText="1" readingOrder="1"/>
    </xf>
    <xf numFmtId="0" fontId="2" fillId="10" borderId="0" xfId="0" applyFont="1" applyFill="1" applyAlignment="1">
      <alignment horizontal="right" vertical="center" wrapText="1" readingOrder="2"/>
    </xf>
    <xf numFmtId="0" fontId="13" fillId="11" borderId="0" xfId="0" applyFont="1" applyFill="1" applyAlignment="1">
      <alignment horizontal="right" vertical="center" wrapText="1" readingOrder="2"/>
    </xf>
    <xf numFmtId="0" fontId="1" fillId="12" borderId="0" xfId="0" applyFont="1" applyFill="1" applyAlignment="1">
      <alignment horizontal="right" vertical="top" wrapText="1" readingOrder="2"/>
    </xf>
    <xf numFmtId="0" fontId="14" fillId="10" borderId="0" xfId="0" applyFont="1" applyFill="1" applyAlignment="1">
      <alignment horizontal="right" vertical="center" wrapText="1" readingOrder="2"/>
    </xf>
    <xf numFmtId="0" fontId="1" fillId="0" borderId="0" xfId="0" applyFont="1" applyAlignment="1">
      <alignment horizontal="right" vertical="top" wrapText="1" readingOrder="2"/>
    </xf>
    <xf numFmtId="0" fontId="1" fillId="13" borderId="0" xfId="0" applyFont="1" applyFill="1" applyAlignment="1">
      <alignment horizontal="right" vertical="top" wrapText="1" readingOrder="2"/>
    </xf>
    <xf numFmtId="0" fontId="1" fillId="12" borderId="0" xfId="0" applyFont="1" applyFill="1" applyAlignment="1">
      <alignment horizontal="right" vertical="top" wrapText="1" readingOrder="2"/>
    </xf>
    <xf numFmtId="0" fontId="5" fillId="11" borderId="0" xfId="0" applyFont="1" applyFill="1" applyAlignment="1">
      <alignment horizontal="right" vertical="center" wrapText="1" readingOrder="2"/>
    </xf>
    <xf numFmtId="165" fontId="1" fillId="13" borderId="0" xfId="0" applyNumberFormat="1" applyFont="1" applyFill="1" applyAlignment="1">
      <alignment horizontal="right" vertical="top" wrapText="1" readingOrder="2"/>
    </xf>
    <xf numFmtId="165" fontId="1" fillId="12" borderId="0" xfId="0" applyNumberFormat="1" applyFont="1" applyFill="1" applyAlignment="1">
      <alignment horizontal="right" vertical="top" wrapText="1" readingOrder="2"/>
    </xf>
    <xf numFmtId="165" fontId="15" fillId="14" borderId="0" xfId="0" applyNumberFormat="1" applyFont="1" applyFill="1" applyAlignment="1">
      <alignment horizontal="right" vertical="top" wrapText="1" readingOrder="2"/>
    </xf>
    <xf numFmtId="0" fontId="15" fillId="14" borderId="0" xfId="0" applyFont="1" applyFill="1" applyAlignment="1">
      <alignment horizontal="right" vertical="top" wrapText="1" readingOrder="2"/>
    </xf>
    <xf numFmtId="166" fontId="15" fillId="14" borderId="0" xfId="0" applyNumberFormat="1" applyFont="1" applyFill="1" applyAlignment="1">
      <alignment horizontal="right" vertical="top" wrapText="1" readingOrder="2"/>
    </xf>
    <xf numFmtId="0" fontId="15" fillId="12" borderId="0" xfId="0" applyFont="1" applyFill="1" applyAlignment="1">
      <alignment horizontal="right" vertical="center" wrapText="1" readingOrder="2"/>
    </xf>
  </cellXfs>
  <cellStyles count="1">
    <cellStyle name="Normal" xfId="0" builtinId="0"/>
  </cellStyles>
  <dxfs count="70">
    <dxf>
      <alignment textRotation="0" wrapText="1" indent="0" justifyLastLine="0" shrinkToFit="0" readingOrder="2"/>
    </dxf>
    <dxf>
      <alignment textRotation="0" wrapText="1" indent="0" justifyLastLine="0" shrinkToFit="0" readingOrder="2"/>
    </dxf>
    <dxf>
      <alignment textRotation="0" wrapText="1" indent="0" justifyLastLine="0" shrinkToFit="0" readingOrder="2"/>
    </dxf>
    <dxf>
      <alignment textRotation="0" wrapText="1" indent="0" justifyLastLine="0" shrinkToFit="0" readingOrder="2"/>
    </dxf>
    <dxf>
      <alignment textRotation="0" wrapText="1" indent="0" justifyLastLine="0" shrinkToFit="0" readingOrder="2"/>
    </dxf>
    <dxf>
      <alignment textRotation="0" wrapText="1" indent="0" justifyLastLine="0" shrinkToFit="0" readingOrder="2"/>
    </dxf>
    <dxf>
      <alignment textRotation="0" wrapText="1" indent="0" justifyLastLine="0" shrinkToFit="0" readingOrder="2"/>
    </dxf>
    <dxf>
      <alignment textRotation="0" wrapText="1" indent="0" justifyLastLine="0" shrinkToFit="0" readingOrder="2"/>
    </dxf>
    <dxf>
      <alignment textRotation="0" wrapText="1" indent="0" justifyLastLine="0" shrinkToFit="0" readingOrder="2"/>
    </dxf>
    <dxf>
      <alignment textRotation="0" wrapText="1" indent="0" justifyLastLine="0" shrinkToFit="0" readingOrder="2"/>
    </dxf>
    <dxf>
      <alignment textRotation="0" wrapText="1" indent="0" justifyLastLine="0" shrinkToFit="0" readingOrder="2"/>
    </dxf>
    <dxf>
      <alignment textRotation="0" wrapText="1" indent="0" justifyLastLine="0" shrinkToFit="0" readingOrder="2"/>
    </dxf>
    <dxf>
      <alignment textRotation="0" wrapText="1" indent="0" justifyLastLine="0" shrinkToFit="0" readingOrder="2"/>
    </dxf>
    <dxf>
      <alignment textRotation="0" wrapText="1" indent="0" justifyLastLine="0" shrinkToFit="0" readingOrder="2"/>
    </dxf>
    <dxf>
      <alignment textRotation="0" wrapText="1" indent="0" justifyLastLine="0" shrinkToFit="0" readingOrder="2"/>
    </dxf>
    <dxf>
      <alignment textRotation="0" wrapText="1" indent="0" justifyLastLine="0" shrinkToFit="0" readingOrder="2"/>
    </dxf>
    <dxf>
      <alignment textRotation="0" wrapText="1" indent="0" justifyLastLine="0" shrinkToFit="0" readingOrder="2"/>
    </dxf>
    <dxf>
      <alignment textRotation="0" wrapText="1" indent="0" justifyLastLine="0" shrinkToFit="0" readingOrder="2"/>
    </dxf>
    <dxf>
      <alignment textRotation="0" wrapText="1" indent="0" justifyLastLine="0" shrinkToFit="0" readingOrder="2"/>
    </dxf>
    <dxf>
      <alignment textRotation="0" wrapText="1" indent="0" justifyLastLine="0" shrinkToFit="0" readingOrder="2"/>
    </dxf>
    <dxf>
      <alignment textRotation="0" wrapText="1" indent="0" justifyLastLine="0" shrinkToFit="0" readingOrder="2"/>
    </dxf>
    <dxf>
      <alignment textRotation="0" wrapText="1" indent="0" justifyLastLine="0" shrinkToFit="0" readingOrder="2"/>
    </dxf>
    <dxf>
      <alignment textRotation="0" wrapText="1" indent="0" justifyLastLine="0" shrinkToFit="0" readingOrder="2"/>
    </dxf>
    <dxf>
      <alignment textRotation="0" wrapText="1" indent="0" justifyLastLine="0" shrinkToFit="0" readingOrder="2"/>
    </dxf>
    <dxf>
      <alignment textRotation="0" wrapText="1" indent="0" justifyLastLine="0" shrinkToFit="0" readingOrder="2"/>
    </dxf>
    <dxf>
      <alignment textRotation="0" wrapText="1" indent="0" justifyLastLine="0" shrinkToFit="0" readingOrder="2"/>
    </dxf>
    <dxf>
      <alignment textRotation="0" wrapText="1" indent="0" justifyLastLine="0" shrinkToFit="0" readingOrder="1"/>
    </dxf>
    <dxf>
      <alignment textRotation="0" wrapText="1" indent="0" justifyLastLine="0" shrinkToFit="0" readingOrder="1"/>
    </dxf>
    <dxf>
      <alignment textRotation="0" wrapText="1" indent="0" justifyLastLine="0" shrinkToFit="0" readingOrder="1"/>
    </dxf>
    <dxf>
      <alignment textRotation="0" wrapText="1" indent="0" justifyLastLine="0" shrinkToFit="0" readingOrder="1"/>
    </dxf>
    <dxf>
      <alignment textRotation="0" wrapText="1" indent="0" justifyLastLine="0" shrinkToFit="0" readingOrder="1"/>
    </dxf>
    <dxf>
      <alignment textRotation="0" wrapText="1" indent="0" justifyLastLine="0" shrinkToFit="0" readingOrder="1"/>
    </dxf>
    <dxf>
      <alignment textRotation="0" wrapText="1" indent="0" justifyLastLine="0" shrinkToFit="0" readingOrder="1"/>
    </dxf>
    <dxf>
      <alignment textRotation="0" wrapText="1" indent="0" justifyLastLine="0" shrinkToFit="0" readingOrder="1"/>
    </dxf>
    <dxf>
      <alignment textRotation="0" wrapText="1" indent="0" justifyLastLine="0" shrinkToFit="0" readingOrder="1"/>
    </dxf>
    <dxf>
      <alignment textRotation="0" wrapText="1" indent="0" justifyLastLine="0" shrinkToFit="0" readingOrder="1"/>
    </dxf>
    <dxf>
      <alignment textRotation="0" wrapText="1" indent="0" justifyLastLine="0" shrinkToFit="0" readingOrder="1"/>
    </dxf>
    <dxf>
      <alignment textRotation="0" wrapText="1" indent="0" justifyLastLine="0" shrinkToFit="0" readingOrder="1"/>
    </dxf>
    <dxf>
      <alignment textRotation="0" wrapText="1" indent="0" justifyLastLine="0" shrinkToFit="0" readingOrder="1"/>
    </dxf>
    <dxf>
      <alignment textRotation="0" wrapText="1" indent="0" justifyLastLine="0" shrinkToFit="0" readingOrder="1"/>
    </dxf>
    <dxf>
      <alignment textRotation="0" wrapText="1" indent="0" justifyLastLine="0" shrinkToFit="0" readingOrder="1"/>
    </dxf>
    <dxf>
      <alignment textRotation="0" wrapText="1" indent="0" justifyLastLine="0" shrinkToFit="0" readingOrder="1"/>
    </dxf>
    <dxf>
      <alignment textRotation="0" wrapText="1" indent="0" justifyLastLine="0" shrinkToFit="0" readingOrder="1"/>
    </dxf>
    <dxf>
      <alignment textRotation="0" wrapText="1" indent="0" justifyLastLine="0" shrinkToFit="0" readingOrder="1"/>
    </dxf>
    <dxf>
      <alignment textRotation="0" wrapText="1" indent="0" justifyLastLine="0" shrinkToFit="0" readingOrder="1"/>
    </dxf>
    <dxf>
      <alignment textRotation="0" wrapText="1" indent="0" justifyLastLine="0" shrinkToFit="0" readingOrder="1"/>
    </dxf>
    <dxf>
      <alignment textRotation="0" wrapText="1" indent="0" justifyLastLine="0" shrinkToFit="0" readingOrder="1"/>
    </dxf>
    <dxf>
      <alignment textRotation="0" wrapText="1" indent="0" justifyLastLine="0" shrinkToFit="0" readingOrder="1"/>
    </dxf>
    <dxf>
      <alignment textRotation="0" wrapText="1" indent="0" justifyLastLine="0" shrinkToFit="0" readingOrder="1"/>
    </dxf>
    <dxf>
      <alignment textRotation="0" wrapText="1" indent="0" justifyLastLine="0" shrinkToFit="0" readingOrder="1"/>
    </dxf>
    <dxf>
      <alignment textRotation="0" wrapText="1" indent="0" justifyLastLine="0" shrinkToFit="0" readingOrder="1"/>
    </dxf>
    <dxf>
      <alignment textRotation="0" wrapText="1" indent="0" justifyLastLine="0" shrinkToFit="0" readingOrder="1"/>
    </dxf>
    <dxf>
      <font>
        <color rgb="FF5C646C"/>
      </font>
      <fill>
        <patternFill patternType="solid">
          <bgColor rgb="FFF3F5F7"/>
        </patternFill>
      </fill>
    </dxf>
    <dxf>
      <font>
        <b/>
        <color rgb="FF7F6000"/>
      </font>
      <fill>
        <patternFill patternType="solid">
          <bgColor rgb="FFFFF4CC"/>
        </patternFill>
      </fill>
    </dxf>
    <dxf>
      <font>
        <b/>
        <color rgb="FF176B3A"/>
      </font>
      <fill>
        <patternFill>
          <bgColor rgb="FFE8F3EC"/>
        </patternFill>
      </fill>
    </dxf>
    <dxf>
      <font>
        <b/>
        <color rgb="FF9C0006"/>
      </font>
      <fill>
        <patternFill>
          <bgColor rgb="FFF9E7E7"/>
        </patternFill>
      </fill>
    </dxf>
    <dxf>
      <font>
        <color rgb="FF7F6000"/>
      </font>
      <fill>
        <patternFill>
          <bgColor rgb="FFFFF4CC"/>
        </patternFill>
      </fill>
    </dxf>
    <dxf>
      <font>
        <b/>
        <color rgb="FF176B3A"/>
      </font>
      <fill>
        <patternFill>
          <bgColor rgb="FFE8F3EC"/>
        </patternFill>
      </fill>
    </dxf>
    <dxf>
      <font>
        <color rgb="FF9C0006"/>
      </font>
      <fill>
        <patternFill>
          <bgColor rgb="FFF9E7E7"/>
        </patternFill>
      </fill>
    </dxf>
    <dxf>
      <font>
        <color rgb="FF5C646C"/>
      </font>
      <fill>
        <patternFill>
          <bgColor rgb="FFF3F5F7"/>
        </patternFill>
      </fill>
    </dxf>
    <dxf>
      <font>
        <b/>
        <color rgb="FF1F4E78"/>
      </font>
      <fill>
        <patternFill>
          <bgColor rgb="FFEAF2F8"/>
        </patternFill>
      </fill>
    </dxf>
    <dxf>
      <font>
        <color rgb="FF5C646C"/>
      </font>
      <fill>
        <patternFill patternType="solid">
          <bgColor rgb="FFF3F5F7"/>
        </patternFill>
      </fill>
    </dxf>
    <dxf>
      <font>
        <b/>
        <color rgb="FF7F6000"/>
      </font>
      <fill>
        <patternFill patternType="solid">
          <bgColor rgb="FFFFF4CC"/>
        </patternFill>
      </fill>
    </dxf>
    <dxf>
      <font>
        <b/>
        <color rgb="FF176B3A"/>
      </font>
      <fill>
        <patternFill>
          <bgColor rgb="FFE8F3EC"/>
        </patternFill>
      </fill>
    </dxf>
    <dxf>
      <font>
        <b/>
        <color rgb="FF9C0006"/>
      </font>
      <fill>
        <patternFill>
          <bgColor rgb="FFF9E7E7"/>
        </patternFill>
      </fill>
    </dxf>
    <dxf>
      <font>
        <color rgb="FF7F6000"/>
      </font>
      <fill>
        <patternFill>
          <bgColor rgb="FFFFF4CC"/>
        </patternFill>
      </fill>
    </dxf>
    <dxf>
      <font>
        <b/>
        <color rgb="FF176B3A"/>
      </font>
      <fill>
        <patternFill>
          <bgColor rgb="FFE8F3EC"/>
        </patternFill>
      </fill>
    </dxf>
    <dxf>
      <font>
        <color rgb="FF9C0006"/>
      </font>
      <fill>
        <patternFill>
          <bgColor rgb="FFF9E7E7"/>
        </patternFill>
      </fill>
    </dxf>
    <dxf>
      <font>
        <color rgb="FF5C646C"/>
      </font>
      <fill>
        <patternFill>
          <bgColor rgb="FFF3F5F7"/>
        </patternFill>
      </fill>
    </dxf>
    <dxf>
      <font>
        <b/>
        <color rgb="FF1F4E78"/>
      </font>
      <fill>
        <patternFill>
          <bgColor rgb="FFEAF2F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EnglishServicesLedger" displayName="EnglishServicesLedger" ref="A5:X55" totalsRowShown="0" headerRowDxfId="27" dataDxfId="26">
  <autoFilter ref="A5:X55" xr:uid="{00000000-0009-0000-0100-000001000000}"/>
  <tableColumns count="24">
    <tableColumn id="1" xr3:uid="{00000000-0010-0000-0000-000001000000}" name="Service ID" dataDxfId="51"/>
    <tableColumn id="2" xr3:uid="{00000000-0010-0000-0000-000002000000}" name="Service result" dataDxfId="50"/>
    <tableColumn id="3" xr3:uid="{00000000-0010-0000-0000-000003000000}" name="Function today" dataDxfId="49"/>
    <tableColumn id="4" xr3:uid="{00000000-0010-0000-0000-000004000000}" name="Service customers" dataDxfId="48"/>
    <tableColumn id="5" xr3:uid="{00000000-0010-0000-0000-000005000000}" name="Assessed boundary" dataDxfId="47"/>
    <tableColumn id="6" xr3:uid="{00000000-0010-0000-0000-000006000000}" name="Valid trigger or request" dataDxfId="46"/>
    <tableColumn id="7" xr3:uid="{00000000-0010-0000-0000-000007000000}" name="Current owner" dataDxfId="45"/>
    <tableColumn id="8" xr3:uid="{00000000-0010-0000-0000-000008000000}" name="Current delivery point" dataDxfId="44"/>
    <tableColumn id="9" xr3:uid="{00000000-0010-0000-0000-000009000000}" name="Frequency or volume" dataDxfId="43"/>
    <tableColumn id="10" xr3:uid="{00000000-0010-0000-0000-00000A000000}" name="Evidence reference" dataDxfId="42"/>
    <tableColumn id="11" xr3:uid="{00000000-0010-0000-0000-00000B000000}" name="Evidence status" dataDxfId="41"/>
    <tableColumn id="12" xr3:uid="{00000000-0010-0000-0000-00000C000000}" name="Candidate shared work" dataDxfId="40"/>
    <tableColumn id="13" xr3:uid="{00000000-0010-0000-0000-00000D000000}" name="Retained decisions" dataDxfId="39"/>
    <tableColumn id="14" xr3:uid="{00000000-0010-0000-0000-00000E000000}" name="Decision owner" dataDxfId="38"/>
    <tableColumn id="15" xr3:uid="{00000000-0010-0000-0000-00000F000000}" name="Authority alternative" dataDxfId="37"/>
    <tableColumn id="16" xr3:uid="{00000000-0010-0000-0000-000010000000}" name="Saudi specialist reviews" dataDxfId="36"/>
    <tableColumn id="17" xr3:uid="{00000000-0010-0000-0000-000011000000}" name="Assessment status" dataDxfId="35"/>
    <tableColumn id="18" xr3:uid="{00000000-0010-0000-0000-000012000000}" name="Blocking unknown" dataDxfId="34"/>
    <tableColumn id="19" xr3:uid="{00000000-0010-0000-0000-000013000000}" name="Next action" dataDxfId="33"/>
    <tableColumn id="20" xr3:uid="{00000000-0010-0000-0000-000014000000}" name="Action owner" dataDxfId="32"/>
    <tableColumn id="21" xr3:uid="{00000000-0010-0000-0000-000015000000}" name="Due date" dataDxfId="31"/>
    <tableColumn id="22" xr3:uid="{00000000-0010-0000-0000-000016000000}" name="Detailed assessment reference" dataDxfId="30"/>
    <tableColumn id="23" xr3:uid="{00000000-0010-0000-0000-000017000000}" name="Completeness" dataDxfId="29"/>
    <tableColumn id="24" xr3:uid="{00000000-0010-0000-0000-000018000000}" name="Last reviewed" dataDxfId="2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ArabicServicesLedger" displayName="ArabicServicesLedger" ref="A5:X55" totalsRowShown="0" headerRowDxfId="1" dataDxfId="0">
  <autoFilter ref="A5:X55" xr:uid="{00000000-0009-0000-0100-000002000000}"/>
  <tableColumns count="24">
    <tableColumn id="1" xr3:uid="{00000000-0010-0000-0100-000001000000}" name="معرف الخدمة" dataDxfId="25"/>
    <tableColumn id="2" xr3:uid="{00000000-0010-0000-0100-000002000000}" name="نتيجة الخدمة" dataDxfId="24"/>
    <tableColumn id="3" xr3:uid="{00000000-0010-0000-0100-000003000000}" name="الوظيفة حاليا" dataDxfId="23"/>
    <tableColumn id="4" xr3:uid="{00000000-0010-0000-0100-000004000000}" name="المستفيدون من الخدمة" dataDxfId="22"/>
    <tableColumn id="5" xr3:uid="{00000000-0010-0000-0100-000005000000}" name="الحدود محل التقييم" dataDxfId="21"/>
    <tableColumn id="6" xr3:uid="{00000000-0010-0000-0100-000006000000}" name="الطلب أو المحفز الصحيح" dataDxfId="20"/>
    <tableColumn id="7" xr3:uid="{00000000-0010-0000-0100-000007000000}" name="المالك الحالي" dataDxfId="19"/>
    <tableColumn id="8" xr3:uid="{00000000-0010-0000-0100-000008000000}" name="جهة التنفيذ الحالية" dataDxfId="18"/>
    <tableColumn id="9" xr3:uid="{00000000-0010-0000-0100-000009000000}" name="التكرار أو الحجم" dataDxfId="17"/>
    <tableColumn id="10" xr3:uid="{00000000-0010-0000-0100-00000A000000}" name="مرجع الدليل" dataDxfId="16"/>
    <tableColumn id="11" xr3:uid="{00000000-0010-0000-0100-00000B000000}" name="حالة الدليل" dataDxfId="15"/>
    <tableColumn id="12" xr3:uid="{00000000-0010-0000-0100-00000C000000}" name="العمل المرشح للتقديم المشترك" dataDxfId="14"/>
    <tableColumn id="13" xr3:uid="{00000000-0010-0000-0100-00000D000000}" name="القرارات المحتفظ بها" dataDxfId="13"/>
    <tableColumn id="14" xr3:uid="{00000000-0010-0000-0100-00000E000000}" name="صاحب القرار" dataDxfId="12"/>
    <tableColumn id="15" xr3:uid="{00000000-0010-0000-0100-00000F000000}" name="بديل الصلاحية" dataDxfId="11"/>
    <tableColumn id="16" xr3:uid="{00000000-0010-0000-0100-000010000000}" name="المراجعات السعودية المتخصصة" dataDxfId="10"/>
    <tableColumn id="17" xr3:uid="{00000000-0010-0000-0100-000011000000}" name="حالة التقييم" dataDxfId="9"/>
    <tableColumn id="18" xr3:uid="{00000000-0010-0000-0100-000012000000}" name="مجهول مانع" dataDxfId="8"/>
    <tableColumn id="19" xr3:uid="{00000000-0010-0000-0100-000013000000}" name="الإجراء التالي" dataDxfId="7"/>
    <tableColumn id="20" xr3:uid="{00000000-0010-0000-0100-000014000000}" name="مالك الإجراء" dataDxfId="6"/>
    <tableColumn id="21" xr3:uid="{00000000-0010-0000-0100-000015000000}" name="تاريخ الاستحقاق" dataDxfId="5"/>
    <tableColumn id="22" xr3:uid="{00000000-0010-0000-0100-000016000000}" name="مرجع التقييم التفصيلي" dataDxfId="4"/>
    <tableColumn id="23" xr3:uid="{00000000-0010-0000-0100-000017000000}" name="حالة الاكتمال" dataDxfId="3"/>
    <tableColumn id="24" xr3:uid="{00000000-0010-0000-0100-000018000000}" name="آخر مراجعة" dataDxfId="2"/>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4"/>
  <sheetViews>
    <sheetView showGridLines="0" tabSelected="1" workbookViewId="0">
      <pane ySplit="3" topLeftCell="A4" activePane="bottomLeft" state="frozenSplit"/>
      <selection pane="bottomLeft" sqref="A1:H2"/>
    </sheetView>
  </sheetViews>
  <sheetFormatPr defaultRowHeight="15" x14ac:dyDescent="0.25"/>
  <cols>
    <col min="1" max="1" width="8" customWidth="1"/>
    <col min="2" max="8" width="18" customWidth="1"/>
  </cols>
  <sheetData>
    <row r="1" spans="1:8" ht="30" customHeight="1" x14ac:dyDescent="0.25">
      <c r="A1" s="1" t="s">
        <v>0</v>
      </c>
      <c r="B1" s="1"/>
      <c r="C1" s="1"/>
      <c r="D1" s="1"/>
      <c r="E1" s="1"/>
      <c r="F1" s="1"/>
      <c r="G1" s="1"/>
      <c r="H1" s="1"/>
    </row>
    <row r="2" spans="1:8" ht="30" customHeight="1" x14ac:dyDescent="0.25">
      <c r="A2" s="1"/>
      <c r="B2" s="1"/>
      <c r="C2" s="1"/>
      <c r="D2" s="1"/>
      <c r="E2" s="1"/>
      <c r="F2" s="1"/>
      <c r="G2" s="1"/>
      <c r="H2" s="1"/>
    </row>
    <row r="3" spans="1:8" ht="27.95" customHeight="1" x14ac:dyDescent="0.25">
      <c r="A3" s="2" t="s">
        <v>1</v>
      </c>
      <c r="B3" s="2"/>
      <c r="C3" s="2"/>
      <c r="D3" s="2"/>
      <c r="E3" s="2"/>
      <c r="F3" s="2"/>
      <c r="G3" s="2"/>
      <c r="H3" s="2"/>
    </row>
    <row r="4" spans="1:8" ht="30" customHeight="1" x14ac:dyDescent="0.25">
      <c r="A4" s="3" t="s">
        <v>2</v>
      </c>
      <c r="B4" s="3"/>
      <c r="C4" s="3"/>
      <c r="D4" s="3"/>
      <c r="E4" s="3"/>
      <c r="F4" s="3"/>
      <c r="G4" s="3"/>
      <c r="H4" s="3"/>
    </row>
    <row r="5" spans="1:8" x14ac:dyDescent="0.25">
      <c r="A5" s="4"/>
      <c r="B5" s="4"/>
      <c r="C5" s="4"/>
      <c r="D5" s="4"/>
      <c r="E5" s="4"/>
      <c r="F5" s="4"/>
      <c r="G5" s="4"/>
      <c r="H5" s="4"/>
    </row>
    <row r="6" spans="1:8" ht="17.25" x14ac:dyDescent="0.25">
      <c r="A6" s="5" t="s">
        <v>3</v>
      </c>
      <c r="B6" s="5"/>
      <c r="C6" s="5"/>
      <c r="D6" s="5"/>
      <c r="E6" s="5"/>
      <c r="F6" s="5"/>
      <c r="G6" s="5"/>
      <c r="H6" s="5"/>
    </row>
    <row r="7" spans="1:8" x14ac:dyDescent="0.25">
      <c r="A7" s="6" t="s">
        <v>4</v>
      </c>
      <c r="B7" s="7"/>
      <c r="C7" s="7"/>
      <c r="D7" s="7"/>
      <c r="E7" s="7"/>
      <c r="F7" s="7"/>
      <c r="G7" s="7"/>
      <c r="H7" s="8"/>
    </row>
    <row r="8" spans="1:8" x14ac:dyDescent="0.25">
      <c r="A8" s="9"/>
      <c r="B8" s="10"/>
      <c r="C8" s="10"/>
      <c r="D8" s="10"/>
      <c r="E8" s="10"/>
      <c r="F8" s="10"/>
      <c r="G8" s="10"/>
      <c r="H8" s="11"/>
    </row>
    <row r="9" spans="1:8" x14ac:dyDescent="0.25">
      <c r="A9" s="12"/>
      <c r="B9" s="13"/>
      <c r="C9" s="13"/>
      <c r="D9" s="13"/>
      <c r="E9" s="13"/>
      <c r="F9" s="13"/>
      <c r="G9" s="13"/>
      <c r="H9" s="14"/>
    </row>
    <row r="10" spans="1:8" x14ac:dyDescent="0.25">
      <c r="A10" s="4"/>
      <c r="B10" s="4"/>
      <c r="C10" s="4"/>
      <c r="D10" s="4"/>
      <c r="E10" s="4"/>
      <c r="F10" s="4"/>
      <c r="G10" s="4"/>
      <c r="H10" s="4"/>
    </row>
    <row r="11" spans="1:8" ht="17.25" x14ac:dyDescent="0.25">
      <c r="A11" s="5" t="s">
        <v>5</v>
      </c>
      <c r="B11" s="5"/>
      <c r="C11" s="5"/>
      <c r="D11" s="5"/>
      <c r="E11" s="5"/>
      <c r="F11" s="5"/>
      <c r="G11" s="5"/>
      <c r="H11" s="5"/>
    </row>
    <row r="12" spans="1:8" ht="32.1" customHeight="1" x14ac:dyDescent="0.25">
      <c r="A12" s="15">
        <v>1</v>
      </c>
      <c r="B12" s="16" t="s">
        <v>6</v>
      </c>
      <c r="C12" s="17"/>
      <c r="D12" s="17"/>
      <c r="E12" s="17"/>
      <c r="F12" s="17"/>
      <c r="G12" s="17"/>
      <c r="H12" s="18"/>
    </row>
    <row r="13" spans="1:8" ht="32.1" customHeight="1" x14ac:dyDescent="0.25">
      <c r="A13" s="15">
        <v>2</v>
      </c>
      <c r="B13" s="19" t="s">
        <v>7</v>
      </c>
      <c r="C13" s="20"/>
      <c r="D13" s="20"/>
      <c r="E13" s="20"/>
      <c r="F13" s="20"/>
      <c r="G13" s="20"/>
      <c r="H13" s="21"/>
    </row>
    <row r="14" spans="1:8" ht="32.1" customHeight="1" x14ac:dyDescent="0.25">
      <c r="A14" s="15">
        <v>3</v>
      </c>
      <c r="B14" s="16" t="s">
        <v>8</v>
      </c>
      <c r="C14" s="17"/>
      <c r="D14" s="17"/>
      <c r="E14" s="17"/>
      <c r="F14" s="17"/>
      <c r="G14" s="17"/>
      <c r="H14" s="18"/>
    </row>
    <row r="15" spans="1:8" ht="32.1" customHeight="1" x14ac:dyDescent="0.25">
      <c r="A15" s="15">
        <v>4</v>
      </c>
      <c r="B15" s="19" t="s">
        <v>9</v>
      </c>
      <c r="C15" s="20"/>
      <c r="D15" s="20"/>
      <c r="E15" s="20"/>
      <c r="F15" s="20"/>
      <c r="G15" s="20"/>
      <c r="H15" s="21"/>
    </row>
    <row r="16" spans="1:8" ht="50.1" customHeight="1" x14ac:dyDescent="0.25">
      <c r="A16" s="15">
        <v>5</v>
      </c>
      <c r="B16" s="16" t="s">
        <v>339</v>
      </c>
      <c r="C16" s="17"/>
      <c r="D16" s="17"/>
      <c r="E16" s="17"/>
      <c r="F16" s="17"/>
      <c r="G16" s="17"/>
      <c r="H16" s="18"/>
    </row>
    <row r="17" spans="1:8" ht="50.1" customHeight="1" x14ac:dyDescent="0.25">
      <c r="A17" s="15">
        <v>6</v>
      </c>
      <c r="B17" s="19" t="s">
        <v>340</v>
      </c>
      <c r="C17" s="20"/>
      <c r="D17" s="20"/>
      <c r="E17" s="20"/>
      <c r="F17" s="20"/>
      <c r="G17" s="20"/>
      <c r="H17" s="21"/>
    </row>
    <row r="18" spans="1:8" x14ac:dyDescent="0.25">
      <c r="A18" s="4"/>
      <c r="B18" s="4"/>
      <c r="C18" s="4"/>
      <c r="D18" s="4"/>
      <c r="E18" s="4"/>
      <c r="F18" s="4"/>
      <c r="G18" s="4"/>
      <c r="H18" s="4"/>
    </row>
    <row r="19" spans="1:8" ht="17.25" x14ac:dyDescent="0.25">
      <c r="A19" s="5" t="s">
        <v>10</v>
      </c>
      <c r="B19" s="5"/>
      <c r="C19" s="5"/>
      <c r="D19" s="5"/>
      <c r="E19" s="5"/>
      <c r="F19" s="5"/>
      <c r="G19" s="5"/>
      <c r="H19" s="5"/>
    </row>
    <row r="20" spans="1:8" ht="24.95" customHeight="1" x14ac:dyDescent="0.25">
      <c r="A20" s="22" t="s">
        <v>11</v>
      </c>
      <c r="B20" s="23"/>
      <c r="C20" s="24" t="s">
        <v>12</v>
      </c>
      <c r="D20" s="25"/>
      <c r="E20" s="22" t="s">
        <v>13</v>
      </c>
      <c r="F20" s="23"/>
      <c r="G20" s="24" t="s">
        <v>14</v>
      </c>
      <c r="H20" s="25"/>
    </row>
    <row r="21" spans="1:8" ht="24.95" customHeight="1" x14ac:dyDescent="0.25">
      <c r="A21" s="26"/>
      <c r="B21" s="27"/>
      <c r="C21" s="28"/>
      <c r="D21" s="29"/>
      <c r="E21" s="26"/>
      <c r="F21" s="27"/>
      <c r="G21" s="28"/>
      <c r="H21" s="29"/>
    </row>
    <row r="22" spans="1:8" ht="24.95" customHeight="1" x14ac:dyDescent="0.25">
      <c r="A22" s="26"/>
      <c r="B22" s="27"/>
      <c r="C22" s="28"/>
      <c r="D22" s="29"/>
      <c r="E22" s="26"/>
      <c r="F22" s="27"/>
      <c r="G22" s="28"/>
      <c r="H22" s="29"/>
    </row>
    <row r="23" spans="1:8" ht="24.95" customHeight="1" x14ac:dyDescent="0.25">
      <c r="A23" s="30"/>
      <c r="B23" s="31"/>
      <c r="C23" s="32"/>
      <c r="D23" s="33"/>
      <c r="E23" s="30"/>
      <c r="F23" s="31"/>
      <c r="G23" s="32"/>
      <c r="H23" s="33"/>
    </row>
    <row r="24" spans="1:8" x14ac:dyDescent="0.25">
      <c r="A24" s="4"/>
      <c r="B24" s="4"/>
      <c r="C24" s="4"/>
      <c r="D24" s="4"/>
      <c r="E24" s="4"/>
      <c r="F24" s="4"/>
      <c r="G24" s="4"/>
      <c r="H24" s="4"/>
    </row>
    <row r="25" spans="1:8" ht="17.25" x14ac:dyDescent="0.25">
      <c r="A25" s="34" t="s">
        <v>15</v>
      </c>
      <c r="B25" s="34"/>
      <c r="C25" s="34"/>
      <c r="D25" s="34"/>
      <c r="E25" s="34"/>
      <c r="F25" s="34"/>
      <c r="G25" s="34"/>
      <c r="H25" s="34"/>
    </row>
    <row r="26" spans="1:8" ht="30" customHeight="1" x14ac:dyDescent="0.25">
      <c r="A26" s="35" t="s">
        <v>16</v>
      </c>
      <c r="B26" s="36" t="s">
        <v>17</v>
      </c>
      <c r="C26" s="36"/>
      <c r="D26" s="36"/>
      <c r="E26" s="36"/>
      <c r="F26" s="36"/>
      <c r="G26" s="36"/>
      <c r="H26" s="36"/>
    </row>
    <row r="27" spans="1:8" ht="30" customHeight="1" x14ac:dyDescent="0.25">
      <c r="A27" s="35" t="s">
        <v>16</v>
      </c>
      <c r="B27" s="36" t="s">
        <v>18</v>
      </c>
      <c r="C27" s="36"/>
      <c r="D27" s="36"/>
      <c r="E27" s="36"/>
      <c r="F27" s="36"/>
      <c r="G27" s="36"/>
      <c r="H27" s="36"/>
    </row>
    <row r="28" spans="1:8" ht="50.1" customHeight="1" x14ac:dyDescent="0.25">
      <c r="A28" s="35" t="s">
        <v>16</v>
      </c>
      <c r="B28" s="36" t="s">
        <v>341</v>
      </c>
      <c r="C28" s="36"/>
      <c r="D28" s="36"/>
      <c r="E28" s="36"/>
      <c r="F28" s="36"/>
      <c r="G28" s="36"/>
      <c r="H28" s="36"/>
    </row>
    <row r="29" spans="1:8" ht="30" customHeight="1" x14ac:dyDescent="0.25">
      <c r="A29" s="35" t="s">
        <v>16</v>
      </c>
      <c r="B29" s="36" t="s">
        <v>19</v>
      </c>
      <c r="C29" s="36"/>
      <c r="D29" s="36"/>
      <c r="E29" s="36"/>
      <c r="F29" s="36"/>
      <c r="G29" s="36"/>
      <c r="H29" s="36"/>
    </row>
    <row r="30" spans="1:8" ht="30" customHeight="1" x14ac:dyDescent="0.25">
      <c r="A30" s="35" t="s">
        <v>16</v>
      </c>
      <c r="B30" s="36" t="s">
        <v>20</v>
      </c>
      <c r="C30" s="36"/>
      <c r="D30" s="36"/>
      <c r="E30" s="36"/>
      <c r="F30" s="36"/>
      <c r="G30" s="36"/>
      <c r="H30" s="36"/>
    </row>
    <row r="31" spans="1:8" x14ac:dyDescent="0.25">
      <c r="A31" s="4"/>
      <c r="B31" s="4"/>
      <c r="C31" s="4"/>
      <c r="D31" s="4"/>
      <c r="E31" s="4"/>
      <c r="F31" s="4"/>
      <c r="G31" s="4"/>
      <c r="H31" s="4"/>
    </row>
    <row r="32" spans="1:8" x14ac:dyDescent="0.25">
      <c r="A32" s="4"/>
      <c r="B32" s="4"/>
      <c r="C32" s="4"/>
      <c r="D32" s="4"/>
      <c r="E32" s="4"/>
      <c r="F32" s="4"/>
      <c r="G32" s="4"/>
      <c r="H32" s="4"/>
    </row>
    <row r="33" spans="1:8" x14ac:dyDescent="0.25">
      <c r="A33" s="4"/>
      <c r="B33" s="4"/>
      <c r="C33" s="4"/>
      <c r="D33" s="4"/>
      <c r="E33" s="4"/>
      <c r="F33" s="4"/>
      <c r="G33" s="4"/>
      <c r="H33" s="4"/>
    </row>
    <row r="34" spans="1:8" x14ac:dyDescent="0.25">
      <c r="A34" s="4"/>
      <c r="B34" s="4"/>
      <c r="C34" s="4"/>
      <c r="D34" s="4"/>
      <c r="E34" s="4"/>
      <c r="F34" s="4"/>
      <c r="G34" s="4"/>
      <c r="H34" s="4"/>
    </row>
  </sheetData>
  <mergeCells count="23">
    <mergeCell ref="A1:H2"/>
    <mergeCell ref="A3:H3"/>
    <mergeCell ref="A4:H4"/>
    <mergeCell ref="A6:H6"/>
    <mergeCell ref="A7:H9"/>
    <mergeCell ref="A11:H11"/>
    <mergeCell ref="B12:H12"/>
    <mergeCell ref="B13:H13"/>
    <mergeCell ref="B14:H14"/>
    <mergeCell ref="B15:H15"/>
    <mergeCell ref="B16:H16"/>
    <mergeCell ref="B17:H17"/>
    <mergeCell ref="A19:H19"/>
    <mergeCell ref="A20:B23"/>
    <mergeCell ref="C20:D23"/>
    <mergeCell ref="E20:F23"/>
    <mergeCell ref="G20:H23"/>
    <mergeCell ref="B30:H30"/>
    <mergeCell ref="A25:H25"/>
    <mergeCell ref="B26:H26"/>
    <mergeCell ref="B27:H27"/>
    <mergeCell ref="B28:H28"/>
    <mergeCell ref="B29:H2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4"/>
  <sheetViews>
    <sheetView showGridLines="0" rightToLeft="1" workbookViewId="0">
      <pane ySplit="3" topLeftCell="A4" activePane="bottomLeft" state="frozenSplit"/>
      <selection pane="bottomLeft" sqref="A1:H2"/>
    </sheetView>
  </sheetViews>
  <sheetFormatPr defaultRowHeight="15" x14ac:dyDescent="0.25"/>
  <cols>
    <col min="1" max="1" width="8" customWidth="1"/>
    <col min="2" max="8" width="18" customWidth="1"/>
  </cols>
  <sheetData>
    <row r="1" spans="1:8" ht="30" customHeight="1" x14ac:dyDescent="0.25">
      <c r="A1" s="37" t="s">
        <v>21</v>
      </c>
      <c r="B1" s="37"/>
      <c r="C1" s="37"/>
      <c r="D1" s="37"/>
      <c r="E1" s="37"/>
      <c r="F1" s="37"/>
      <c r="G1" s="37"/>
      <c r="H1" s="37"/>
    </row>
    <row r="2" spans="1:8" ht="30" customHeight="1" x14ac:dyDescent="0.25">
      <c r="A2" s="37"/>
      <c r="B2" s="37"/>
      <c r="C2" s="37"/>
      <c r="D2" s="37"/>
      <c r="E2" s="37"/>
      <c r="F2" s="37"/>
      <c r="G2" s="37"/>
      <c r="H2" s="37"/>
    </row>
    <row r="3" spans="1:8" ht="27.95" customHeight="1" x14ac:dyDescent="0.25">
      <c r="A3" s="38" t="s">
        <v>22</v>
      </c>
      <c r="B3" s="38"/>
      <c r="C3" s="38"/>
      <c r="D3" s="38"/>
      <c r="E3" s="38"/>
      <c r="F3" s="38"/>
      <c r="G3" s="38"/>
      <c r="H3" s="38"/>
    </row>
    <row r="4" spans="1:8" ht="30" customHeight="1" x14ac:dyDescent="0.25">
      <c r="A4" s="39" t="s">
        <v>23</v>
      </c>
      <c r="B4" s="39"/>
      <c r="C4" s="39"/>
      <c r="D4" s="39"/>
      <c r="E4" s="39"/>
      <c r="F4" s="39"/>
      <c r="G4" s="39"/>
      <c r="H4" s="39"/>
    </row>
    <row r="5" spans="1:8" x14ac:dyDescent="0.25">
      <c r="A5" s="40"/>
      <c r="B5" s="40"/>
      <c r="C5" s="40"/>
      <c r="D5" s="40"/>
      <c r="E5" s="40"/>
      <c r="F5" s="40"/>
      <c r="G5" s="40"/>
      <c r="H5" s="40"/>
    </row>
    <row r="6" spans="1:8" ht="17.25" x14ac:dyDescent="0.25">
      <c r="A6" s="41" t="s">
        <v>24</v>
      </c>
      <c r="B6" s="41"/>
      <c r="C6" s="41"/>
      <c r="D6" s="41"/>
      <c r="E6" s="41"/>
      <c r="F6" s="41"/>
      <c r="G6" s="41"/>
      <c r="H6" s="41"/>
    </row>
    <row r="7" spans="1:8" x14ac:dyDescent="0.25">
      <c r="A7" s="42" t="s">
        <v>25</v>
      </c>
      <c r="B7" s="43"/>
      <c r="C7" s="43"/>
      <c r="D7" s="43"/>
      <c r="E7" s="43"/>
      <c r="F7" s="43"/>
      <c r="G7" s="43"/>
      <c r="H7" s="44"/>
    </row>
    <row r="8" spans="1:8" x14ac:dyDescent="0.25">
      <c r="A8" s="45"/>
      <c r="B8" s="46"/>
      <c r="C8" s="46"/>
      <c r="D8" s="46"/>
      <c r="E8" s="46"/>
      <c r="F8" s="46"/>
      <c r="G8" s="46"/>
      <c r="H8" s="47"/>
    </row>
    <row r="9" spans="1:8" x14ac:dyDescent="0.25">
      <c r="A9" s="48"/>
      <c r="B9" s="49"/>
      <c r="C9" s="49"/>
      <c r="D9" s="49"/>
      <c r="E9" s="49"/>
      <c r="F9" s="49"/>
      <c r="G9" s="49"/>
      <c r="H9" s="50"/>
    </row>
    <row r="10" spans="1:8" x14ac:dyDescent="0.25">
      <c r="A10" s="40"/>
      <c r="B10" s="40"/>
      <c r="C10" s="40"/>
      <c r="D10" s="40"/>
      <c r="E10" s="40"/>
      <c r="F10" s="40"/>
      <c r="G10" s="40"/>
      <c r="H10" s="40"/>
    </row>
    <row r="11" spans="1:8" ht="17.25" x14ac:dyDescent="0.25">
      <c r="A11" s="41" t="s">
        <v>26</v>
      </c>
      <c r="B11" s="41"/>
      <c r="C11" s="41"/>
      <c r="D11" s="41"/>
      <c r="E11" s="41"/>
      <c r="F11" s="41"/>
      <c r="G11" s="41"/>
      <c r="H11" s="41"/>
    </row>
    <row r="12" spans="1:8" ht="32.1" customHeight="1" x14ac:dyDescent="0.25">
      <c r="A12" s="51">
        <v>1</v>
      </c>
      <c r="B12" s="52" t="s">
        <v>27</v>
      </c>
      <c r="C12" s="53"/>
      <c r="D12" s="53"/>
      <c r="E12" s="53"/>
      <c r="F12" s="53"/>
      <c r="G12" s="53"/>
      <c r="H12" s="54"/>
    </row>
    <row r="13" spans="1:8" ht="32.1" customHeight="1" x14ac:dyDescent="0.25">
      <c r="A13" s="51">
        <v>2</v>
      </c>
      <c r="B13" s="55" t="s">
        <v>28</v>
      </c>
      <c r="C13" s="56"/>
      <c r="D13" s="56"/>
      <c r="E13" s="56"/>
      <c r="F13" s="56"/>
      <c r="G13" s="56"/>
      <c r="H13" s="57"/>
    </row>
    <row r="14" spans="1:8" ht="32.1" customHeight="1" x14ac:dyDescent="0.25">
      <c r="A14" s="51">
        <v>3</v>
      </c>
      <c r="B14" s="52" t="s">
        <v>29</v>
      </c>
      <c r="C14" s="53"/>
      <c r="D14" s="53"/>
      <c r="E14" s="53"/>
      <c r="F14" s="53"/>
      <c r="G14" s="53"/>
      <c r="H14" s="54"/>
    </row>
    <row r="15" spans="1:8" ht="32.1" customHeight="1" x14ac:dyDescent="0.25">
      <c r="A15" s="51">
        <v>4</v>
      </c>
      <c r="B15" s="55" t="s">
        <v>30</v>
      </c>
      <c r="C15" s="56"/>
      <c r="D15" s="56"/>
      <c r="E15" s="56"/>
      <c r="F15" s="56"/>
      <c r="G15" s="56"/>
      <c r="H15" s="57"/>
    </row>
    <row r="16" spans="1:8" ht="50.1" customHeight="1" x14ac:dyDescent="0.25">
      <c r="A16" s="51">
        <v>5</v>
      </c>
      <c r="B16" s="52" t="s">
        <v>342</v>
      </c>
      <c r="C16" s="53"/>
      <c r="D16" s="53"/>
      <c r="E16" s="53"/>
      <c r="F16" s="53"/>
      <c r="G16" s="53"/>
      <c r="H16" s="54"/>
    </row>
    <row r="17" spans="1:8" ht="50.1" customHeight="1" x14ac:dyDescent="0.25">
      <c r="A17" s="51">
        <v>6</v>
      </c>
      <c r="B17" s="55" t="s">
        <v>343</v>
      </c>
      <c r="C17" s="56"/>
      <c r="D17" s="56"/>
      <c r="E17" s="56"/>
      <c r="F17" s="56"/>
      <c r="G17" s="56"/>
      <c r="H17" s="57"/>
    </row>
    <row r="18" spans="1:8" x14ac:dyDescent="0.25">
      <c r="A18" s="40"/>
      <c r="B18" s="40"/>
      <c r="C18" s="40"/>
      <c r="D18" s="40"/>
      <c r="E18" s="40"/>
      <c r="F18" s="40"/>
      <c r="G18" s="40"/>
      <c r="H18" s="40"/>
    </row>
    <row r="19" spans="1:8" ht="17.25" x14ac:dyDescent="0.25">
      <c r="A19" s="41" t="s">
        <v>31</v>
      </c>
      <c r="B19" s="41"/>
      <c r="C19" s="41"/>
      <c r="D19" s="41"/>
      <c r="E19" s="41"/>
      <c r="F19" s="41"/>
      <c r="G19" s="41"/>
      <c r="H19" s="41"/>
    </row>
    <row r="20" spans="1:8" ht="24.95" customHeight="1" x14ac:dyDescent="0.25">
      <c r="A20" s="58" t="s">
        <v>32</v>
      </c>
      <c r="B20" s="59"/>
      <c r="C20" s="60" t="s">
        <v>33</v>
      </c>
      <c r="D20" s="61"/>
      <c r="E20" s="58" t="s">
        <v>34</v>
      </c>
      <c r="F20" s="59"/>
      <c r="G20" s="60" t="s">
        <v>35</v>
      </c>
      <c r="H20" s="61"/>
    </row>
    <row r="21" spans="1:8" ht="24.95" customHeight="1" x14ac:dyDescent="0.25">
      <c r="A21" s="62"/>
      <c r="B21" s="63"/>
      <c r="C21" s="64"/>
      <c r="D21" s="65"/>
      <c r="E21" s="62"/>
      <c r="F21" s="63"/>
      <c r="G21" s="64"/>
      <c r="H21" s="65"/>
    </row>
    <row r="22" spans="1:8" ht="24.95" customHeight="1" x14ac:dyDescent="0.25">
      <c r="A22" s="62"/>
      <c r="B22" s="63"/>
      <c r="C22" s="64"/>
      <c r="D22" s="65"/>
      <c r="E22" s="62"/>
      <c r="F22" s="63"/>
      <c r="G22" s="64"/>
      <c r="H22" s="65"/>
    </row>
    <row r="23" spans="1:8" ht="24.95" customHeight="1" x14ac:dyDescent="0.25">
      <c r="A23" s="66"/>
      <c r="B23" s="67"/>
      <c r="C23" s="68"/>
      <c r="D23" s="69"/>
      <c r="E23" s="66"/>
      <c r="F23" s="67"/>
      <c r="G23" s="68"/>
      <c r="H23" s="69"/>
    </row>
    <row r="24" spans="1:8" x14ac:dyDescent="0.25">
      <c r="A24" s="40"/>
      <c r="B24" s="40"/>
      <c r="C24" s="40"/>
      <c r="D24" s="40"/>
      <c r="E24" s="40"/>
      <c r="F24" s="40"/>
      <c r="G24" s="40"/>
      <c r="H24" s="40"/>
    </row>
    <row r="25" spans="1:8" ht="17.25" x14ac:dyDescent="0.25">
      <c r="A25" s="70" t="s">
        <v>36</v>
      </c>
      <c r="B25" s="70"/>
      <c r="C25" s="70"/>
      <c r="D25" s="70"/>
      <c r="E25" s="70"/>
      <c r="F25" s="70"/>
      <c r="G25" s="70"/>
      <c r="H25" s="70"/>
    </row>
    <row r="26" spans="1:8" ht="30" customHeight="1" x14ac:dyDescent="0.25">
      <c r="A26" s="71" t="s">
        <v>16</v>
      </c>
      <c r="B26" s="72" t="s">
        <v>37</v>
      </c>
      <c r="C26" s="72"/>
      <c r="D26" s="72"/>
      <c r="E26" s="72"/>
      <c r="F26" s="72"/>
      <c r="G26" s="72"/>
      <c r="H26" s="72"/>
    </row>
    <row r="27" spans="1:8" ht="30" customHeight="1" x14ac:dyDescent="0.25">
      <c r="A27" s="71" t="s">
        <v>16</v>
      </c>
      <c r="B27" s="72" t="s">
        <v>38</v>
      </c>
      <c r="C27" s="72"/>
      <c r="D27" s="72"/>
      <c r="E27" s="72"/>
      <c r="F27" s="72"/>
      <c r="G27" s="72"/>
      <c r="H27" s="72"/>
    </row>
    <row r="28" spans="1:8" ht="50.1" customHeight="1" x14ac:dyDescent="0.25">
      <c r="A28" s="71" t="s">
        <v>16</v>
      </c>
      <c r="B28" s="72" t="s">
        <v>344</v>
      </c>
      <c r="C28" s="72"/>
      <c r="D28" s="72"/>
      <c r="E28" s="72"/>
      <c r="F28" s="72"/>
      <c r="G28" s="72"/>
      <c r="H28" s="72"/>
    </row>
    <row r="29" spans="1:8" ht="30" customHeight="1" x14ac:dyDescent="0.25">
      <c r="A29" s="71" t="s">
        <v>16</v>
      </c>
      <c r="B29" s="72" t="s">
        <v>39</v>
      </c>
      <c r="C29" s="72"/>
      <c r="D29" s="72"/>
      <c r="E29" s="72"/>
      <c r="F29" s="72"/>
      <c r="G29" s="72"/>
      <c r="H29" s="72"/>
    </row>
    <row r="30" spans="1:8" ht="30" customHeight="1" x14ac:dyDescent="0.25">
      <c r="A30" s="71" t="s">
        <v>16</v>
      </c>
      <c r="B30" s="72" t="s">
        <v>40</v>
      </c>
      <c r="C30" s="72"/>
      <c r="D30" s="72"/>
      <c r="E30" s="72"/>
      <c r="F30" s="72"/>
      <c r="G30" s="72"/>
      <c r="H30" s="72"/>
    </row>
    <row r="31" spans="1:8" x14ac:dyDescent="0.25">
      <c r="A31" s="40"/>
      <c r="B31" s="40"/>
      <c r="C31" s="40"/>
      <c r="D31" s="40"/>
      <c r="E31" s="40"/>
      <c r="F31" s="40"/>
      <c r="G31" s="40"/>
      <c r="H31" s="40"/>
    </row>
    <row r="32" spans="1:8" x14ac:dyDescent="0.25">
      <c r="A32" s="40"/>
      <c r="B32" s="40"/>
      <c r="C32" s="40"/>
      <c r="D32" s="40"/>
      <c r="E32" s="40"/>
      <c r="F32" s="40"/>
      <c r="G32" s="40"/>
      <c r="H32" s="40"/>
    </row>
    <row r="33" spans="1:8" x14ac:dyDescent="0.25">
      <c r="A33" s="40"/>
      <c r="B33" s="40"/>
      <c r="C33" s="40"/>
      <c r="D33" s="40"/>
      <c r="E33" s="40"/>
      <c r="F33" s="40"/>
      <c r="G33" s="40"/>
      <c r="H33" s="40"/>
    </row>
    <row r="34" spans="1:8" x14ac:dyDescent="0.25">
      <c r="A34" s="40"/>
      <c r="B34" s="40"/>
      <c r="C34" s="40"/>
      <c r="D34" s="40"/>
      <c r="E34" s="40"/>
      <c r="F34" s="40"/>
      <c r="G34" s="40"/>
      <c r="H34" s="40"/>
    </row>
  </sheetData>
  <mergeCells count="23">
    <mergeCell ref="A1:H2"/>
    <mergeCell ref="A3:H3"/>
    <mergeCell ref="A4:H4"/>
    <mergeCell ref="A6:H6"/>
    <mergeCell ref="A7:H9"/>
    <mergeCell ref="A11:H11"/>
    <mergeCell ref="B12:H12"/>
    <mergeCell ref="B13:H13"/>
    <mergeCell ref="B14:H14"/>
    <mergeCell ref="B15:H15"/>
    <mergeCell ref="B16:H16"/>
    <mergeCell ref="B17:H17"/>
    <mergeCell ref="A19:H19"/>
    <mergeCell ref="A20:B23"/>
    <mergeCell ref="C20:D23"/>
    <mergeCell ref="E20:F23"/>
    <mergeCell ref="G20:H23"/>
    <mergeCell ref="B30:H30"/>
    <mergeCell ref="A25:H25"/>
    <mergeCell ref="B26:H26"/>
    <mergeCell ref="B27:H27"/>
    <mergeCell ref="B28:H28"/>
    <mergeCell ref="B29:H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55"/>
  <sheetViews>
    <sheetView showGridLines="0" workbookViewId="0">
      <pane xSplit="3" ySplit="5" topLeftCell="D6" activePane="bottomRight" state="frozenSplit"/>
      <selection pane="bottomLeft" activeCell="A6" sqref="A6"/>
      <selection pane="topRight" activeCell="D1" sqref="D1"/>
      <selection pane="bottomRight" activeCell="D6" sqref="D6"/>
    </sheetView>
  </sheetViews>
  <sheetFormatPr defaultRowHeight="15" x14ac:dyDescent="0.25"/>
  <cols>
    <col min="1" max="1" width="14" customWidth="1"/>
    <col min="2" max="2" width="28" customWidth="1"/>
    <col min="3" max="3" width="20" customWidth="1"/>
    <col min="4" max="4" width="26" customWidth="1"/>
    <col min="5" max="6" width="28" customWidth="1"/>
    <col min="7" max="7" width="22" customWidth="1"/>
    <col min="8" max="8" width="24" customWidth="1"/>
    <col min="9" max="9" width="22" customWidth="1"/>
    <col min="10" max="10" width="30" customWidth="1"/>
    <col min="11" max="11" width="18" customWidth="1"/>
    <col min="12" max="12" width="34" customWidth="1"/>
    <col min="13" max="13" width="32" customWidth="1"/>
    <col min="14" max="14" width="22" customWidth="1"/>
    <col min="15" max="15" width="24" customWidth="1"/>
    <col min="16" max="16" width="34" customWidth="1"/>
    <col min="17" max="17" width="24" customWidth="1"/>
    <col min="18" max="18" width="32" customWidth="1"/>
    <col min="19" max="19" width="34" customWidth="1"/>
    <col min="20" max="20" width="20" customWidth="1"/>
    <col min="21" max="21" width="16" customWidth="1"/>
    <col min="22" max="22" width="30" customWidth="1"/>
    <col min="23" max="23" width="28" customWidth="1"/>
    <col min="24" max="24" width="16" customWidth="1"/>
  </cols>
  <sheetData>
    <row r="1" spans="1:24" ht="33.950000000000003" customHeight="1" x14ac:dyDescent="0.25">
      <c r="A1" s="73" t="s">
        <v>0</v>
      </c>
      <c r="B1" s="73"/>
      <c r="C1" s="73"/>
      <c r="D1" s="73"/>
      <c r="E1" s="73"/>
      <c r="F1" s="73"/>
      <c r="G1" s="73"/>
      <c r="H1" s="73"/>
      <c r="I1" s="73"/>
      <c r="J1" s="73"/>
      <c r="K1" s="73"/>
      <c r="L1" s="73"/>
      <c r="M1" s="73"/>
      <c r="N1" s="73"/>
      <c r="O1" s="73"/>
      <c r="P1" s="73"/>
      <c r="Q1" s="73"/>
      <c r="R1" s="73"/>
      <c r="S1" s="73"/>
      <c r="T1" s="73"/>
      <c r="U1" s="73"/>
      <c r="V1" s="73"/>
      <c r="W1" s="73"/>
      <c r="X1" s="73"/>
    </row>
    <row r="2" spans="1:24" ht="26.1" customHeight="1" x14ac:dyDescent="0.25">
      <c r="A2" s="74" t="s">
        <v>41</v>
      </c>
      <c r="B2" s="74"/>
      <c r="C2" s="74"/>
      <c r="D2" s="74"/>
      <c r="E2" s="74"/>
      <c r="F2" s="74"/>
      <c r="G2" s="74"/>
      <c r="H2" s="74"/>
      <c r="I2" s="74"/>
      <c r="J2" s="74"/>
      <c r="K2" s="74"/>
      <c r="L2" s="74"/>
      <c r="M2" s="74"/>
      <c r="N2" s="74"/>
      <c r="O2" s="74"/>
      <c r="P2" s="74"/>
      <c r="Q2" s="74"/>
      <c r="R2" s="74"/>
      <c r="S2" s="74"/>
      <c r="T2" s="74"/>
      <c r="U2" s="74"/>
      <c r="V2" s="74"/>
      <c r="W2" s="74"/>
      <c r="X2" s="74"/>
    </row>
    <row r="3" spans="1:24" ht="32.1" customHeight="1" x14ac:dyDescent="0.25">
      <c r="A3" s="75" t="s">
        <v>345</v>
      </c>
      <c r="B3" s="75"/>
      <c r="C3" s="75"/>
      <c r="D3" s="75"/>
      <c r="E3" s="75"/>
      <c r="F3" s="75"/>
      <c r="G3" s="75"/>
      <c r="H3" s="75"/>
      <c r="I3" s="75"/>
      <c r="J3" s="75"/>
      <c r="K3" s="75"/>
      <c r="L3" s="75"/>
      <c r="M3" s="75"/>
      <c r="N3" s="75"/>
      <c r="O3" s="75"/>
      <c r="P3" s="75"/>
      <c r="Q3" s="75"/>
      <c r="R3" s="75"/>
      <c r="S3" s="75"/>
      <c r="T3" s="75"/>
      <c r="U3" s="75"/>
      <c r="V3" s="75"/>
      <c r="W3" s="75"/>
      <c r="X3" s="75"/>
    </row>
    <row r="4" spans="1:24" ht="24" customHeight="1" x14ac:dyDescent="0.25">
      <c r="A4" s="76" t="s">
        <v>42</v>
      </c>
      <c r="B4" s="77"/>
      <c r="C4" s="77"/>
      <c r="D4" s="78"/>
      <c r="E4" s="79" t="s">
        <v>43</v>
      </c>
      <c r="F4" s="80"/>
      <c r="G4" s="80"/>
      <c r="H4" s="80"/>
      <c r="I4" s="81"/>
      <c r="J4" s="76" t="s">
        <v>44</v>
      </c>
      <c r="K4" s="78"/>
      <c r="L4" s="79" t="s">
        <v>45</v>
      </c>
      <c r="M4" s="80"/>
      <c r="N4" s="80"/>
      <c r="O4" s="81"/>
      <c r="P4" s="76" t="s">
        <v>46</v>
      </c>
      <c r="Q4" s="77"/>
      <c r="R4" s="77"/>
      <c r="S4" s="77"/>
      <c r="T4" s="77"/>
      <c r="U4" s="77"/>
      <c r="V4" s="77"/>
      <c r="W4" s="77"/>
      <c r="X4" s="78"/>
    </row>
    <row r="5" spans="1:24" ht="45.95" customHeight="1" x14ac:dyDescent="0.25">
      <c r="A5" s="82" t="s">
        <v>47</v>
      </c>
      <c r="B5" s="82" t="s">
        <v>48</v>
      </c>
      <c r="C5" s="82" t="s">
        <v>49</v>
      </c>
      <c r="D5" s="82" t="s">
        <v>50</v>
      </c>
      <c r="E5" s="82" t="s">
        <v>51</v>
      </c>
      <c r="F5" s="82" t="s">
        <v>52</v>
      </c>
      <c r="G5" s="82" t="s">
        <v>53</v>
      </c>
      <c r="H5" s="82" t="s">
        <v>54</v>
      </c>
      <c r="I5" s="82" t="s">
        <v>55</v>
      </c>
      <c r="J5" s="82" t="s">
        <v>56</v>
      </c>
      <c r="K5" s="82" t="s">
        <v>57</v>
      </c>
      <c r="L5" s="82" t="s">
        <v>58</v>
      </c>
      <c r="M5" s="82" t="s">
        <v>59</v>
      </c>
      <c r="N5" s="82" t="s">
        <v>60</v>
      </c>
      <c r="O5" s="82" t="s">
        <v>61</v>
      </c>
      <c r="P5" s="82" t="s">
        <v>62</v>
      </c>
      <c r="Q5" s="82" t="s">
        <v>63</v>
      </c>
      <c r="R5" s="82" t="s">
        <v>64</v>
      </c>
      <c r="S5" s="82" t="s">
        <v>65</v>
      </c>
      <c r="T5" s="82" t="s">
        <v>66</v>
      </c>
      <c r="U5" s="82" t="s">
        <v>67</v>
      </c>
      <c r="V5" s="82" t="s">
        <v>68</v>
      </c>
      <c r="W5" s="82" t="s">
        <v>69</v>
      </c>
      <c r="X5" s="82" t="s">
        <v>70</v>
      </c>
    </row>
    <row r="6" spans="1:24" ht="108" customHeight="1" x14ac:dyDescent="0.25">
      <c r="A6" s="83" t="s">
        <v>346</v>
      </c>
      <c r="B6" s="84" t="s">
        <v>347</v>
      </c>
      <c r="C6" s="84" t="s">
        <v>348</v>
      </c>
      <c r="D6" s="84" t="s">
        <v>349</v>
      </c>
      <c r="E6" s="84" t="s">
        <v>350</v>
      </c>
      <c r="F6" s="84" t="s">
        <v>71</v>
      </c>
      <c r="G6" s="84" t="s">
        <v>72</v>
      </c>
      <c r="H6" s="84" t="s">
        <v>73</v>
      </c>
      <c r="I6" s="84" t="s">
        <v>351</v>
      </c>
      <c r="J6" s="84" t="s">
        <v>352</v>
      </c>
      <c r="K6" s="84" t="s">
        <v>321</v>
      </c>
      <c r="L6" s="84" t="s">
        <v>353</v>
      </c>
      <c r="M6" s="84" t="s">
        <v>354</v>
      </c>
      <c r="N6" s="84" t="s">
        <v>355</v>
      </c>
      <c r="O6" s="84" t="s">
        <v>74</v>
      </c>
      <c r="P6" s="84" t="s">
        <v>75</v>
      </c>
      <c r="Q6" s="84" t="s">
        <v>76</v>
      </c>
      <c r="R6" s="84" t="s">
        <v>356</v>
      </c>
      <c r="S6" s="84" t="s">
        <v>357</v>
      </c>
      <c r="T6" s="84" t="s">
        <v>358</v>
      </c>
      <c r="U6" s="85">
        <v>46277</v>
      </c>
      <c r="V6" s="84" t="s">
        <v>359</v>
      </c>
      <c r="W6" s="86" t="str">
        <f>IF(COUNTA(A6:V6)=0,"",IF(OR(A6="",B6="",D6="",E6="",G6="",J6="",K6="",M6="",N6="",Q6="",R6=""),'Lists | القوائم'!$I$2,IF(AND(Q6="Excluded",R6='Lists | القوائم'!$K$2),'Lists | القوائم'!$I$6,IF(OR(S6="",T6="",NOT(ISNUMBER(U6)),U6&lt;=0,U6&gt;2958465),'Lists | القوائم'!$I$5,IF(R6='Lists | القوائم'!$K$2,'Lists | القوائم'!$I$4,'Lists | القوائم'!$I$3)))))</f>
        <v>Blocked by unknown</v>
      </c>
      <c r="X6" s="85">
        <v>46270</v>
      </c>
    </row>
    <row r="7" spans="1:24" ht="42" customHeight="1" x14ac:dyDescent="0.25">
      <c r="A7" s="87"/>
      <c r="B7" s="88"/>
      <c r="C7" s="88"/>
      <c r="D7" s="88"/>
      <c r="E7" s="88"/>
      <c r="F7" s="88"/>
      <c r="G7" s="88"/>
      <c r="H7" s="88"/>
      <c r="I7" s="88"/>
      <c r="J7" s="88"/>
      <c r="K7" s="88"/>
      <c r="L7" s="88"/>
      <c r="M7" s="88"/>
      <c r="N7" s="88"/>
      <c r="O7" s="88"/>
      <c r="P7" s="88"/>
      <c r="Q7" s="88"/>
      <c r="R7" s="88"/>
      <c r="S7" s="88"/>
      <c r="T7" s="88"/>
      <c r="U7" s="89"/>
      <c r="V7" s="88"/>
      <c r="W7" s="90" t="str">
        <f>IF(COUNTA(A7:V7)=0,"",IF(OR(A7="",B7="",D7="",E7="",G7="",J7="",K7="",M7="",N7="",Q7="",R7=""),'Lists | القوائم'!$I$2,IF(AND(Q7="Excluded",R7='Lists | القوائم'!$K$2),'Lists | القوائم'!$I$6,IF(OR(S7="",T7="",NOT(ISNUMBER(U7)),U7&lt;=0,U7&gt;2958465),'Lists | القوائم'!$I$5,IF(R7='Lists | القوائم'!$K$2,'Lists | القوائم'!$I$4,'Lists | القوائم'!$I$3)))))</f>
        <v/>
      </c>
      <c r="X7" s="89"/>
    </row>
    <row r="8" spans="1:24" ht="42" customHeight="1" x14ac:dyDescent="0.25">
      <c r="A8" s="87"/>
      <c r="B8" s="88"/>
      <c r="C8" s="88"/>
      <c r="D8" s="88"/>
      <c r="E8" s="88"/>
      <c r="F8" s="88"/>
      <c r="G8" s="88"/>
      <c r="H8" s="88"/>
      <c r="I8" s="88"/>
      <c r="J8" s="88"/>
      <c r="K8" s="88"/>
      <c r="L8" s="88"/>
      <c r="M8" s="88"/>
      <c r="N8" s="88"/>
      <c r="O8" s="88"/>
      <c r="P8" s="88"/>
      <c r="Q8" s="88"/>
      <c r="R8" s="88"/>
      <c r="S8" s="88"/>
      <c r="T8" s="88"/>
      <c r="U8" s="89"/>
      <c r="V8" s="88"/>
      <c r="W8" s="90" t="str">
        <f>IF(COUNTA(A8:V8)=0,"",IF(OR(A8="",B8="",D8="",E8="",G8="",J8="",K8="",M8="",N8="",Q8="",R8=""),'Lists | القوائم'!$I$2,IF(AND(Q8="Excluded",R8='Lists | القوائم'!$K$2),'Lists | القوائم'!$I$6,IF(OR(S8="",T8="",NOT(ISNUMBER(U8)),U8&lt;=0,U8&gt;2958465),'Lists | القوائم'!$I$5,IF(R8='Lists | القوائم'!$K$2,'Lists | القوائم'!$I$4,'Lists | القوائم'!$I$3)))))</f>
        <v/>
      </c>
      <c r="X8" s="89"/>
    </row>
    <row r="9" spans="1:24" ht="42" customHeight="1" x14ac:dyDescent="0.25">
      <c r="A9" s="87"/>
      <c r="B9" s="88"/>
      <c r="C9" s="88"/>
      <c r="D9" s="88"/>
      <c r="E9" s="88"/>
      <c r="F9" s="88"/>
      <c r="G9" s="88"/>
      <c r="H9" s="88"/>
      <c r="I9" s="88"/>
      <c r="J9" s="88"/>
      <c r="K9" s="88"/>
      <c r="L9" s="88"/>
      <c r="M9" s="88"/>
      <c r="N9" s="88"/>
      <c r="O9" s="88"/>
      <c r="P9" s="88"/>
      <c r="Q9" s="88"/>
      <c r="R9" s="88"/>
      <c r="S9" s="88"/>
      <c r="T9" s="88"/>
      <c r="U9" s="89"/>
      <c r="V9" s="88"/>
      <c r="W9" s="90" t="str">
        <f>IF(COUNTA(A9:V9)=0,"",IF(OR(A9="",B9="",D9="",E9="",G9="",J9="",K9="",M9="",N9="",Q9="",R9=""),'Lists | القوائم'!$I$2,IF(AND(Q9="Excluded",R9='Lists | القوائم'!$K$2),'Lists | القوائم'!$I$6,IF(OR(S9="",T9="",NOT(ISNUMBER(U9)),U9&lt;=0,U9&gt;2958465),'Lists | القوائم'!$I$5,IF(R9='Lists | القوائم'!$K$2,'Lists | القوائم'!$I$4,'Lists | القوائم'!$I$3)))))</f>
        <v/>
      </c>
      <c r="X9" s="89"/>
    </row>
    <row r="10" spans="1:24" ht="42" customHeight="1" x14ac:dyDescent="0.25">
      <c r="A10" s="87"/>
      <c r="B10" s="88"/>
      <c r="C10" s="88"/>
      <c r="D10" s="88"/>
      <c r="E10" s="88"/>
      <c r="F10" s="88"/>
      <c r="G10" s="88"/>
      <c r="H10" s="88"/>
      <c r="I10" s="88"/>
      <c r="J10" s="88"/>
      <c r="K10" s="88"/>
      <c r="L10" s="88"/>
      <c r="M10" s="88"/>
      <c r="N10" s="88"/>
      <c r="O10" s="88"/>
      <c r="P10" s="88"/>
      <c r="Q10" s="88"/>
      <c r="R10" s="88"/>
      <c r="S10" s="88"/>
      <c r="T10" s="88"/>
      <c r="U10" s="89"/>
      <c r="V10" s="88"/>
      <c r="W10" s="90" t="str">
        <f>IF(COUNTA(A10:V10)=0,"",IF(OR(A10="",B10="",D10="",E10="",G10="",J10="",K10="",M10="",N10="",Q10="",R10=""),'Lists | القوائم'!$I$2,IF(AND(Q10="Excluded",R10='Lists | القوائم'!$K$2),'Lists | القوائم'!$I$6,IF(OR(S10="",T10="",NOT(ISNUMBER(U10)),U10&lt;=0,U10&gt;2958465),'Lists | القوائم'!$I$5,IF(R10='Lists | القوائم'!$K$2,'Lists | القوائم'!$I$4,'Lists | القوائم'!$I$3)))))</f>
        <v/>
      </c>
      <c r="X10" s="89"/>
    </row>
    <row r="11" spans="1:24" ht="42" customHeight="1" x14ac:dyDescent="0.25">
      <c r="A11" s="87"/>
      <c r="B11" s="88"/>
      <c r="C11" s="88"/>
      <c r="D11" s="88"/>
      <c r="E11" s="88"/>
      <c r="F11" s="88"/>
      <c r="G11" s="88"/>
      <c r="H11" s="88"/>
      <c r="I11" s="88"/>
      <c r="J11" s="88"/>
      <c r="K11" s="88"/>
      <c r="L11" s="88"/>
      <c r="M11" s="88"/>
      <c r="N11" s="88"/>
      <c r="O11" s="88"/>
      <c r="P11" s="88"/>
      <c r="Q11" s="88"/>
      <c r="R11" s="88"/>
      <c r="S11" s="88"/>
      <c r="T11" s="88"/>
      <c r="U11" s="89"/>
      <c r="V11" s="88"/>
      <c r="W11" s="90" t="str">
        <f>IF(COUNTA(A11:V11)=0,"",IF(OR(A11="",B11="",D11="",E11="",G11="",J11="",K11="",M11="",N11="",Q11="",R11=""),'Lists | القوائم'!$I$2,IF(AND(Q11="Excluded",R11='Lists | القوائم'!$K$2),'Lists | القوائم'!$I$6,IF(OR(S11="",T11="",NOT(ISNUMBER(U11)),U11&lt;=0,U11&gt;2958465),'Lists | القوائم'!$I$5,IF(R11='Lists | القوائم'!$K$2,'Lists | القوائم'!$I$4,'Lists | القوائم'!$I$3)))))</f>
        <v/>
      </c>
      <c r="X11" s="89"/>
    </row>
    <row r="12" spans="1:24" ht="42" customHeight="1" x14ac:dyDescent="0.25">
      <c r="A12" s="87"/>
      <c r="B12" s="88"/>
      <c r="C12" s="88"/>
      <c r="D12" s="88"/>
      <c r="E12" s="88"/>
      <c r="F12" s="88"/>
      <c r="G12" s="88"/>
      <c r="H12" s="88"/>
      <c r="I12" s="88"/>
      <c r="J12" s="88"/>
      <c r="K12" s="88"/>
      <c r="L12" s="88"/>
      <c r="M12" s="88"/>
      <c r="N12" s="88"/>
      <c r="O12" s="88"/>
      <c r="P12" s="88"/>
      <c r="Q12" s="88"/>
      <c r="R12" s="88"/>
      <c r="S12" s="88"/>
      <c r="T12" s="88"/>
      <c r="U12" s="89"/>
      <c r="V12" s="88"/>
      <c r="W12" s="90" t="str">
        <f>IF(COUNTA(A12:V12)=0,"",IF(OR(A12="",B12="",D12="",E12="",G12="",J12="",K12="",M12="",N12="",Q12="",R12=""),'Lists | القوائم'!$I$2,IF(AND(Q12="Excluded",R12='Lists | القوائم'!$K$2),'Lists | القوائم'!$I$6,IF(OR(S12="",T12="",NOT(ISNUMBER(U12)),U12&lt;=0,U12&gt;2958465),'Lists | القوائم'!$I$5,IF(R12='Lists | القوائم'!$K$2,'Lists | القوائم'!$I$4,'Lists | القوائم'!$I$3)))))</f>
        <v/>
      </c>
      <c r="X12" s="89"/>
    </row>
    <row r="13" spans="1:24" ht="42" customHeight="1" x14ac:dyDescent="0.25">
      <c r="A13" s="87"/>
      <c r="B13" s="88"/>
      <c r="C13" s="88"/>
      <c r="D13" s="88"/>
      <c r="E13" s="88"/>
      <c r="F13" s="88"/>
      <c r="G13" s="88"/>
      <c r="H13" s="88"/>
      <c r="I13" s="88"/>
      <c r="J13" s="88"/>
      <c r="K13" s="88"/>
      <c r="L13" s="88"/>
      <c r="M13" s="88"/>
      <c r="N13" s="88"/>
      <c r="O13" s="88"/>
      <c r="P13" s="88"/>
      <c r="Q13" s="88"/>
      <c r="R13" s="88"/>
      <c r="S13" s="88"/>
      <c r="T13" s="88"/>
      <c r="U13" s="89"/>
      <c r="V13" s="88"/>
      <c r="W13" s="90" t="str">
        <f>IF(COUNTA(A13:V13)=0,"",IF(OR(A13="",B13="",D13="",E13="",G13="",J13="",K13="",M13="",N13="",Q13="",R13=""),'Lists | القوائم'!$I$2,IF(AND(Q13="Excluded",R13='Lists | القوائم'!$K$2),'Lists | القوائم'!$I$6,IF(OR(S13="",T13="",NOT(ISNUMBER(U13)),U13&lt;=0,U13&gt;2958465),'Lists | القوائم'!$I$5,IF(R13='Lists | القوائم'!$K$2,'Lists | القوائم'!$I$4,'Lists | القوائم'!$I$3)))))</f>
        <v/>
      </c>
      <c r="X13" s="89"/>
    </row>
    <row r="14" spans="1:24" ht="42" customHeight="1" x14ac:dyDescent="0.25">
      <c r="A14" s="87"/>
      <c r="B14" s="88"/>
      <c r="C14" s="88"/>
      <c r="D14" s="88"/>
      <c r="E14" s="88"/>
      <c r="F14" s="88"/>
      <c r="G14" s="88"/>
      <c r="H14" s="88"/>
      <c r="I14" s="88"/>
      <c r="J14" s="88"/>
      <c r="K14" s="88"/>
      <c r="L14" s="88"/>
      <c r="M14" s="88"/>
      <c r="N14" s="88"/>
      <c r="O14" s="88"/>
      <c r="P14" s="88"/>
      <c r="Q14" s="88"/>
      <c r="R14" s="88"/>
      <c r="S14" s="88"/>
      <c r="T14" s="88"/>
      <c r="U14" s="89"/>
      <c r="V14" s="88"/>
      <c r="W14" s="90" t="str">
        <f>IF(COUNTA(A14:V14)=0,"",IF(OR(A14="",B14="",D14="",E14="",G14="",J14="",K14="",M14="",N14="",Q14="",R14=""),'Lists | القوائم'!$I$2,IF(AND(Q14="Excluded",R14='Lists | القوائم'!$K$2),'Lists | القوائم'!$I$6,IF(OR(S14="",T14="",NOT(ISNUMBER(U14)),U14&lt;=0,U14&gt;2958465),'Lists | القوائم'!$I$5,IF(R14='Lists | القوائم'!$K$2,'Lists | القوائم'!$I$4,'Lists | القوائم'!$I$3)))))</f>
        <v/>
      </c>
      <c r="X14" s="89"/>
    </row>
    <row r="15" spans="1:24" ht="42" customHeight="1" x14ac:dyDescent="0.25">
      <c r="A15" s="87"/>
      <c r="B15" s="88"/>
      <c r="C15" s="88"/>
      <c r="D15" s="88"/>
      <c r="E15" s="88"/>
      <c r="F15" s="88"/>
      <c r="G15" s="88"/>
      <c r="H15" s="88"/>
      <c r="I15" s="88"/>
      <c r="J15" s="88"/>
      <c r="K15" s="88"/>
      <c r="L15" s="88"/>
      <c r="M15" s="88"/>
      <c r="N15" s="88"/>
      <c r="O15" s="88"/>
      <c r="P15" s="88"/>
      <c r="Q15" s="88"/>
      <c r="R15" s="88"/>
      <c r="S15" s="88"/>
      <c r="T15" s="88"/>
      <c r="U15" s="89"/>
      <c r="V15" s="88"/>
      <c r="W15" s="90" t="str">
        <f>IF(COUNTA(A15:V15)=0,"",IF(OR(A15="",B15="",D15="",E15="",G15="",J15="",K15="",M15="",N15="",Q15="",R15=""),'Lists | القوائم'!$I$2,IF(AND(Q15="Excluded",R15='Lists | القوائم'!$K$2),'Lists | القوائم'!$I$6,IF(OR(S15="",T15="",NOT(ISNUMBER(U15)),U15&lt;=0,U15&gt;2958465),'Lists | القوائم'!$I$5,IF(R15='Lists | القوائم'!$K$2,'Lists | القوائم'!$I$4,'Lists | القوائم'!$I$3)))))</f>
        <v/>
      </c>
      <c r="X15" s="89"/>
    </row>
    <row r="16" spans="1:24" ht="42" customHeight="1" x14ac:dyDescent="0.25">
      <c r="A16" s="87"/>
      <c r="B16" s="88"/>
      <c r="C16" s="88"/>
      <c r="D16" s="88"/>
      <c r="E16" s="88"/>
      <c r="F16" s="88"/>
      <c r="G16" s="88"/>
      <c r="H16" s="88"/>
      <c r="I16" s="88"/>
      <c r="J16" s="88"/>
      <c r="K16" s="88"/>
      <c r="L16" s="88"/>
      <c r="M16" s="88"/>
      <c r="N16" s="88"/>
      <c r="O16" s="88"/>
      <c r="P16" s="88"/>
      <c r="Q16" s="88"/>
      <c r="R16" s="88"/>
      <c r="S16" s="88"/>
      <c r="T16" s="88"/>
      <c r="U16" s="89"/>
      <c r="V16" s="88"/>
      <c r="W16" s="90" t="str">
        <f>IF(COUNTA(A16:V16)=0,"",IF(OR(A16="",B16="",D16="",E16="",G16="",J16="",K16="",M16="",N16="",Q16="",R16=""),'Lists | القوائم'!$I$2,IF(AND(Q16="Excluded",R16='Lists | القوائم'!$K$2),'Lists | القوائم'!$I$6,IF(OR(S16="",T16="",NOT(ISNUMBER(U16)),U16&lt;=0,U16&gt;2958465),'Lists | القوائم'!$I$5,IF(R16='Lists | القوائم'!$K$2,'Lists | القوائم'!$I$4,'Lists | القوائم'!$I$3)))))</f>
        <v/>
      </c>
      <c r="X16" s="89"/>
    </row>
    <row r="17" spans="1:24" ht="42" customHeight="1" x14ac:dyDescent="0.25">
      <c r="A17" s="87"/>
      <c r="B17" s="88"/>
      <c r="C17" s="88"/>
      <c r="D17" s="88"/>
      <c r="E17" s="88"/>
      <c r="F17" s="88"/>
      <c r="G17" s="88"/>
      <c r="H17" s="88"/>
      <c r="I17" s="88"/>
      <c r="J17" s="88"/>
      <c r="K17" s="88"/>
      <c r="L17" s="88"/>
      <c r="M17" s="88"/>
      <c r="N17" s="88"/>
      <c r="O17" s="88"/>
      <c r="P17" s="88"/>
      <c r="Q17" s="88"/>
      <c r="R17" s="88"/>
      <c r="S17" s="88"/>
      <c r="T17" s="88"/>
      <c r="U17" s="89"/>
      <c r="V17" s="88"/>
      <c r="W17" s="90" t="str">
        <f>IF(COUNTA(A17:V17)=0,"",IF(OR(A17="",B17="",D17="",E17="",G17="",J17="",K17="",M17="",N17="",Q17="",R17=""),'Lists | القوائم'!$I$2,IF(AND(Q17="Excluded",R17='Lists | القوائم'!$K$2),'Lists | القوائم'!$I$6,IF(OR(S17="",T17="",NOT(ISNUMBER(U17)),U17&lt;=0,U17&gt;2958465),'Lists | القوائم'!$I$5,IF(R17='Lists | القوائم'!$K$2,'Lists | القوائم'!$I$4,'Lists | القوائم'!$I$3)))))</f>
        <v/>
      </c>
      <c r="X17" s="89"/>
    </row>
    <row r="18" spans="1:24" ht="42" customHeight="1" x14ac:dyDescent="0.25">
      <c r="A18" s="87"/>
      <c r="B18" s="88"/>
      <c r="C18" s="88"/>
      <c r="D18" s="88"/>
      <c r="E18" s="88"/>
      <c r="F18" s="88"/>
      <c r="G18" s="88"/>
      <c r="H18" s="88"/>
      <c r="I18" s="88"/>
      <c r="J18" s="88"/>
      <c r="K18" s="88"/>
      <c r="L18" s="88"/>
      <c r="M18" s="88"/>
      <c r="N18" s="88"/>
      <c r="O18" s="88"/>
      <c r="P18" s="88"/>
      <c r="Q18" s="88"/>
      <c r="R18" s="88"/>
      <c r="S18" s="88"/>
      <c r="T18" s="88"/>
      <c r="U18" s="89"/>
      <c r="V18" s="88"/>
      <c r="W18" s="90" t="str">
        <f>IF(COUNTA(A18:V18)=0,"",IF(OR(A18="",B18="",D18="",E18="",G18="",J18="",K18="",M18="",N18="",Q18="",R18=""),'Lists | القوائم'!$I$2,IF(AND(Q18="Excluded",R18='Lists | القوائم'!$K$2),'Lists | القوائم'!$I$6,IF(OR(S18="",T18="",NOT(ISNUMBER(U18)),U18&lt;=0,U18&gt;2958465),'Lists | القوائم'!$I$5,IF(R18='Lists | القوائم'!$K$2,'Lists | القوائم'!$I$4,'Lists | القوائم'!$I$3)))))</f>
        <v/>
      </c>
      <c r="X18" s="89"/>
    </row>
    <row r="19" spans="1:24" ht="42" customHeight="1" x14ac:dyDescent="0.25">
      <c r="A19" s="87"/>
      <c r="B19" s="88"/>
      <c r="C19" s="88"/>
      <c r="D19" s="88"/>
      <c r="E19" s="88"/>
      <c r="F19" s="88"/>
      <c r="G19" s="88"/>
      <c r="H19" s="88"/>
      <c r="I19" s="88"/>
      <c r="J19" s="88"/>
      <c r="K19" s="88"/>
      <c r="L19" s="88"/>
      <c r="M19" s="88"/>
      <c r="N19" s="88"/>
      <c r="O19" s="88"/>
      <c r="P19" s="88"/>
      <c r="Q19" s="88"/>
      <c r="R19" s="88"/>
      <c r="S19" s="88"/>
      <c r="T19" s="88"/>
      <c r="U19" s="89"/>
      <c r="V19" s="88"/>
      <c r="W19" s="90" t="str">
        <f>IF(COUNTA(A19:V19)=0,"",IF(OR(A19="",B19="",D19="",E19="",G19="",J19="",K19="",M19="",N19="",Q19="",R19=""),'Lists | القوائم'!$I$2,IF(AND(Q19="Excluded",R19='Lists | القوائم'!$K$2),'Lists | القوائم'!$I$6,IF(OR(S19="",T19="",NOT(ISNUMBER(U19)),U19&lt;=0,U19&gt;2958465),'Lists | القوائم'!$I$5,IF(R19='Lists | القوائم'!$K$2,'Lists | القوائم'!$I$4,'Lists | القوائم'!$I$3)))))</f>
        <v/>
      </c>
      <c r="X19" s="89"/>
    </row>
    <row r="20" spans="1:24" ht="42" customHeight="1" x14ac:dyDescent="0.25">
      <c r="A20" s="87"/>
      <c r="B20" s="88"/>
      <c r="C20" s="88"/>
      <c r="D20" s="88"/>
      <c r="E20" s="88"/>
      <c r="F20" s="88"/>
      <c r="G20" s="88"/>
      <c r="H20" s="88"/>
      <c r="I20" s="88"/>
      <c r="J20" s="88"/>
      <c r="K20" s="88"/>
      <c r="L20" s="88"/>
      <c r="M20" s="88"/>
      <c r="N20" s="88"/>
      <c r="O20" s="88"/>
      <c r="P20" s="88"/>
      <c r="Q20" s="88"/>
      <c r="R20" s="88"/>
      <c r="S20" s="88"/>
      <c r="T20" s="88"/>
      <c r="U20" s="89"/>
      <c r="V20" s="88"/>
      <c r="W20" s="90" t="str">
        <f>IF(COUNTA(A20:V20)=0,"",IF(OR(A20="",B20="",D20="",E20="",G20="",J20="",K20="",M20="",N20="",Q20="",R20=""),'Lists | القوائم'!$I$2,IF(AND(Q20="Excluded",R20='Lists | القوائم'!$K$2),'Lists | القوائم'!$I$6,IF(OR(S20="",T20="",NOT(ISNUMBER(U20)),U20&lt;=0,U20&gt;2958465),'Lists | القوائم'!$I$5,IF(R20='Lists | القوائم'!$K$2,'Lists | القوائم'!$I$4,'Lists | القوائم'!$I$3)))))</f>
        <v/>
      </c>
      <c r="X20" s="89"/>
    </row>
    <row r="21" spans="1:24" ht="42" customHeight="1" x14ac:dyDescent="0.25">
      <c r="A21" s="87"/>
      <c r="B21" s="88"/>
      <c r="C21" s="88"/>
      <c r="D21" s="88"/>
      <c r="E21" s="88"/>
      <c r="F21" s="88"/>
      <c r="G21" s="88"/>
      <c r="H21" s="88"/>
      <c r="I21" s="88"/>
      <c r="J21" s="88"/>
      <c r="K21" s="88"/>
      <c r="L21" s="88"/>
      <c r="M21" s="88"/>
      <c r="N21" s="88"/>
      <c r="O21" s="88"/>
      <c r="P21" s="88"/>
      <c r="Q21" s="88"/>
      <c r="R21" s="88"/>
      <c r="S21" s="88"/>
      <c r="T21" s="88"/>
      <c r="U21" s="89"/>
      <c r="V21" s="88"/>
      <c r="W21" s="90" t="str">
        <f>IF(COUNTA(A21:V21)=0,"",IF(OR(A21="",B21="",D21="",E21="",G21="",J21="",K21="",M21="",N21="",Q21="",R21=""),'Lists | القوائم'!$I$2,IF(AND(Q21="Excluded",R21='Lists | القوائم'!$K$2),'Lists | القوائم'!$I$6,IF(OR(S21="",T21="",NOT(ISNUMBER(U21)),U21&lt;=0,U21&gt;2958465),'Lists | القوائم'!$I$5,IF(R21='Lists | القوائم'!$K$2,'Lists | القوائم'!$I$4,'Lists | القوائم'!$I$3)))))</f>
        <v/>
      </c>
      <c r="X21" s="89"/>
    </row>
    <row r="22" spans="1:24" ht="42" customHeight="1" x14ac:dyDescent="0.25">
      <c r="A22" s="87"/>
      <c r="B22" s="88"/>
      <c r="C22" s="88"/>
      <c r="D22" s="88"/>
      <c r="E22" s="88"/>
      <c r="F22" s="88"/>
      <c r="G22" s="88"/>
      <c r="H22" s="88"/>
      <c r="I22" s="88"/>
      <c r="J22" s="88"/>
      <c r="K22" s="88"/>
      <c r="L22" s="88"/>
      <c r="M22" s="88"/>
      <c r="N22" s="88"/>
      <c r="O22" s="88"/>
      <c r="P22" s="88"/>
      <c r="Q22" s="88"/>
      <c r="R22" s="88"/>
      <c r="S22" s="88"/>
      <c r="T22" s="88"/>
      <c r="U22" s="89"/>
      <c r="V22" s="88"/>
      <c r="W22" s="90" t="str">
        <f>IF(COUNTA(A22:V22)=0,"",IF(OR(A22="",B22="",D22="",E22="",G22="",J22="",K22="",M22="",N22="",Q22="",R22=""),'Lists | القوائم'!$I$2,IF(AND(Q22="Excluded",R22='Lists | القوائم'!$K$2),'Lists | القوائم'!$I$6,IF(OR(S22="",T22="",NOT(ISNUMBER(U22)),U22&lt;=0,U22&gt;2958465),'Lists | القوائم'!$I$5,IF(R22='Lists | القوائم'!$K$2,'Lists | القوائم'!$I$4,'Lists | القوائم'!$I$3)))))</f>
        <v/>
      </c>
      <c r="X22" s="89"/>
    </row>
    <row r="23" spans="1:24" ht="42" customHeight="1" x14ac:dyDescent="0.25">
      <c r="A23" s="87"/>
      <c r="B23" s="88"/>
      <c r="C23" s="88"/>
      <c r="D23" s="88"/>
      <c r="E23" s="88"/>
      <c r="F23" s="88"/>
      <c r="G23" s="88"/>
      <c r="H23" s="88"/>
      <c r="I23" s="88"/>
      <c r="J23" s="88"/>
      <c r="K23" s="88"/>
      <c r="L23" s="88"/>
      <c r="M23" s="88"/>
      <c r="N23" s="88"/>
      <c r="O23" s="88"/>
      <c r="P23" s="88"/>
      <c r="Q23" s="88"/>
      <c r="R23" s="88"/>
      <c r="S23" s="88"/>
      <c r="T23" s="88"/>
      <c r="U23" s="89"/>
      <c r="V23" s="88"/>
      <c r="W23" s="90" t="str">
        <f>IF(COUNTA(A23:V23)=0,"",IF(OR(A23="",B23="",D23="",E23="",G23="",J23="",K23="",M23="",N23="",Q23="",R23=""),'Lists | القوائم'!$I$2,IF(AND(Q23="Excluded",R23='Lists | القوائم'!$K$2),'Lists | القوائم'!$I$6,IF(OR(S23="",T23="",NOT(ISNUMBER(U23)),U23&lt;=0,U23&gt;2958465),'Lists | القوائم'!$I$5,IF(R23='Lists | القوائم'!$K$2,'Lists | القوائم'!$I$4,'Lists | القوائم'!$I$3)))))</f>
        <v/>
      </c>
      <c r="X23" s="89"/>
    </row>
    <row r="24" spans="1:24" ht="42" customHeight="1" x14ac:dyDescent="0.25">
      <c r="A24" s="87"/>
      <c r="B24" s="88"/>
      <c r="C24" s="88"/>
      <c r="D24" s="88"/>
      <c r="E24" s="88"/>
      <c r="F24" s="88"/>
      <c r="G24" s="88"/>
      <c r="H24" s="88"/>
      <c r="I24" s="88"/>
      <c r="J24" s="88"/>
      <c r="K24" s="88"/>
      <c r="L24" s="88"/>
      <c r="M24" s="88"/>
      <c r="N24" s="88"/>
      <c r="O24" s="88"/>
      <c r="P24" s="88"/>
      <c r="Q24" s="88"/>
      <c r="R24" s="88"/>
      <c r="S24" s="88"/>
      <c r="T24" s="88"/>
      <c r="U24" s="89"/>
      <c r="V24" s="88"/>
      <c r="W24" s="90" t="str">
        <f>IF(COUNTA(A24:V24)=0,"",IF(OR(A24="",B24="",D24="",E24="",G24="",J24="",K24="",M24="",N24="",Q24="",R24=""),'Lists | القوائم'!$I$2,IF(AND(Q24="Excluded",R24='Lists | القوائم'!$K$2),'Lists | القوائم'!$I$6,IF(OR(S24="",T24="",NOT(ISNUMBER(U24)),U24&lt;=0,U24&gt;2958465),'Lists | القوائم'!$I$5,IF(R24='Lists | القوائم'!$K$2,'Lists | القوائم'!$I$4,'Lists | القوائم'!$I$3)))))</f>
        <v/>
      </c>
      <c r="X24" s="89"/>
    </row>
    <row r="25" spans="1:24" ht="42" customHeight="1" x14ac:dyDescent="0.25">
      <c r="A25" s="87"/>
      <c r="B25" s="88"/>
      <c r="C25" s="88"/>
      <c r="D25" s="88"/>
      <c r="E25" s="88"/>
      <c r="F25" s="88"/>
      <c r="G25" s="88"/>
      <c r="H25" s="88"/>
      <c r="I25" s="88"/>
      <c r="J25" s="88"/>
      <c r="K25" s="88"/>
      <c r="L25" s="88"/>
      <c r="M25" s="88"/>
      <c r="N25" s="88"/>
      <c r="O25" s="88"/>
      <c r="P25" s="88"/>
      <c r="Q25" s="88"/>
      <c r="R25" s="88"/>
      <c r="S25" s="88"/>
      <c r="T25" s="88"/>
      <c r="U25" s="89"/>
      <c r="V25" s="88"/>
      <c r="W25" s="90" t="str">
        <f>IF(COUNTA(A25:V25)=0,"",IF(OR(A25="",B25="",D25="",E25="",G25="",J25="",K25="",M25="",N25="",Q25="",R25=""),'Lists | القوائم'!$I$2,IF(AND(Q25="Excluded",R25='Lists | القوائم'!$K$2),'Lists | القوائم'!$I$6,IF(OR(S25="",T25="",NOT(ISNUMBER(U25)),U25&lt;=0,U25&gt;2958465),'Lists | القوائم'!$I$5,IF(R25='Lists | القوائم'!$K$2,'Lists | القوائم'!$I$4,'Lists | القوائم'!$I$3)))))</f>
        <v/>
      </c>
      <c r="X25" s="89"/>
    </row>
    <row r="26" spans="1:24" ht="42" customHeight="1" x14ac:dyDescent="0.25">
      <c r="A26" s="87"/>
      <c r="B26" s="88"/>
      <c r="C26" s="88"/>
      <c r="D26" s="88"/>
      <c r="E26" s="88"/>
      <c r="F26" s="88"/>
      <c r="G26" s="88"/>
      <c r="H26" s="88"/>
      <c r="I26" s="88"/>
      <c r="J26" s="88"/>
      <c r="K26" s="88"/>
      <c r="L26" s="88"/>
      <c r="M26" s="88"/>
      <c r="N26" s="88"/>
      <c r="O26" s="88"/>
      <c r="P26" s="88"/>
      <c r="Q26" s="88"/>
      <c r="R26" s="88"/>
      <c r="S26" s="88"/>
      <c r="T26" s="88"/>
      <c r="U26" s="89"/>
      <c r="V26" s="88"/>
      <c r="W26" s="90" t="str">
        <f>IF(COUNTA(A26:V26)=0,"",IF(OR(A26="",B26="",D26="",E26="",G26="",J26="",K26="",M26="",N26="",Q26="",R26=""),'Lists | القوائم'!$I$2,IF(AND(Q26="Excluded",R26='Lists | القوائم'!$K$2),'Lists | القوائم'!$I$6,IF(OR(S26="",T26="",NOT(ISNUMBER(U26)),U26&lt;=0,U26&gt;2958465),'Lists | القوائم'!$I$5,IF(R26='Lists | القوائم'!$K$2,'Lists | القوائم'!$I$4,'Lists | القوائم'!$I$3)))))</f>
        <v/>
      </c>
      <c r="X26" s="89"/>
    </row>
    <row r="27" spans="1:24" ht="42" customHeight="1" x14ac:dyDescent="0.25">
      <c r="A27" s="87"/>
      <c r="B27" s="88"/>
      <c r="C27" s="88"/>
      <c r="D27" s="88"/>
      <c r="E27" s="88"/>
      <c r="F27" s="88"/>
      <c r="G27" s="88"/>
      <c r="H27" s="88"/>
      <c r="I27" s="88"/>
      <c r="J27" s="88"/>
      <c r="K27" s="88"/>
      <c r="L27" s="88"/>
      <c r="M27" s="88"/>
      <c r="N27" s="88"/>
      <c r="O27" s="88"/>
      <c r="P27" s="88"/>
      <c r="Q27" s="88"/>
      <c r="R27" s="88"/>
      <c r="S27" s="88"/>
      <c r="T27" s="88"/>
      <c r="U27" s="89"/>
      <c r="V27" s="88"/>
      <c r="W27" s="90" t="str">
        <f>IF(COUNTA(A27:V27)=0,"",IF(OR(A27="",B27="",D27="",E27="",G27="",J27="",K27="",M27="",N27="",Q27="",R27=""),'Lists | القوائم'!$I$2,IF(AND(Q27="Excluded",R27='Lists | القوائم'!$K$2),'Lists | القوائم'!$I$6,IF(OR(S27="",T27="",NOT(ISNUMBER(U27)),U27&lt;=0,U27&gt;2958465),'Lists | القوائم'!$I$5,IF(R27='Lists | القوائم'!$K$2,'Lists | القوائم'!$I$4,'Lists | القوائم'!$I$3)))))</f>
        <v/>
      </c>
      <c r="X27" s="89"/>
    </row>
    <row r="28" spans="1:24" ht="42" customHeight="1" x14ac:dyDescent="0.25">
      <c r="A28" s="87"/>
      <c r="B28" s="88"/>
      <c r="C28" s="88"/>
      <c r="D28" s="88"/>
      <c r="E28" s="88"/>
      <c r="F28" s="88"/>
      <c r="G28" s="88"/>
      <c r="H28" s="88"/>
      <c r="I28" s="88"/>
      <c r="J28" s="88"/>
      <c r="K28" s="88"/>
      <c r="L28" s="88"/>
      <c r="M28" s="88"/>
      <c r="N28" s="88"/>
      <c r="O28" s="88"/>
      <c r="P28" s="88"/>
      <c r="Q28" s="88"/>
      <c r="R28" s="88"/>
      <c r="S28" s="88"/>
      <c r="T28" s="88"/>
      <c r="U28" s="89"/>
      <c r="V28" s="88"/>
      <c r="W28" s="90" t="str">
        <f>IF(COUNTA(A28:V28)=0,"",IF(OR(A28="",B28="",D28="",E28="",G28="",J28="",K28="",M28="",N28="",Q28="",R28=""),'Lists | القوائم'!$I$2,IF(AND(Q28="Excluded",R28='Lists | القوائم'!$K$2),'Lists | القوائم'!$I$6,IF(OR(S28="",T28="",NOT(ISNUMBER(U28)),U28&lt;=0,U28&gt;2958465),'Lists | القوائم'!$I$5,IF(R28='Lists | القوائم'!$K$2,'Lists | القوائم'!$I$4,'Lists | القوائم'!$I$3)))))</f>
        <v/>
      </c>
      <c r="X28" s="89"/>
    </row>
    <row r="29" spans="1:24" ht="42" customHeight="1" x14ac:dyDescent="0.25">
      <c r="A29" s="87"/>
      <c r="B29" s="88"/>
      <c r="C29" s="88"/>
      <c r="D29" s="88"/>
      <c r="E29" s="88"/>
      <c r="F29" s="88"/>
      <c r="G29" s="88"/>
      <c r="H29" s="88"/>
      <c r="I29" s="88"/>
      <c r="J29" s="88"/>
      <c r="K29" s="88"/>
      <c r="L29" s="88"/>
      <c r="M29" s="88"/>
      <c r="N29" s="88"/>
      <c r="O29" s="88"/>
      <c r="P29" s="88"/>
      <c r="Q29" s="88"/>
      <c r="R29" s="88"/>
      <c r="S29" s="88"/>
      <c r="T29" s="88"/>
      <c r="U29" s="89"/>
      <c r="V29" s="88"/>
      <c r="W29" s="90" t="str">
        <f>IF(COUNTA(A29:V29)=0,"",IF(OR(A29="",B29="",D29="",E29="",G29="",J29="",K29="",M29="",N29="",Q29="",R29=""),'Lists | القوائم'!$I$2,IF(AND(Q29="Excluded",R29='Lists | القوائم'!$K$2),'Lists | القوائم'!$I$6,IF(OR(S29="",T29="",NOT(ISNUMBER(U29)),U29&lt;=0,U29&gt;2958465),'Lists | القوائم'!$I$5,IF(R29='Lists | القوائم'!$K$2,'Lists | القوائم'!$I$4,'Lists | القوائم'!$I$3)))))</f>
        <v/>
      </c>
      <c r="X29" s="89"/>
    </row>
    <row r="30" spans="1:24" ht="42" customHeight="1" x14ac:dyDescent="0.25">
      <c r="A30" s="87"/>
      <c r="B30" s="88"/>
      <c r="C30" s="88"/>
      <c r="D30" s="88"/>
      <c r="E30" s="88"/>
      <c r="F30" s="88"/>
      <c r="G30" s="88"/>
      <c r="H30" s="88"/>
      <c r="I30" s="88"/>
      <c r="J30" s="88"/>
      <c r="K30" s="88"/>
      <c r="L30" s="88"/>
      <c r="M30" s="88"/>
      <c r="N30" s="88"/>
      <c r="O30" s="88"/>
      <c r="P30" s="88"/>
      <c r="Q30" s="88"/>
      <c r="R30" s="88"/>
      <c r="S30" s="88"/>
      <c r="T30" s="88"/>
      <c r="U30" s="89"/>
      <c r="V30" s="88"/>
      <c r="W30" s="90" t="str">
        <f>IF(COUNTA(A30:V30)=0,"",IF(OR(A30="",B30="",D30="",E30="",G30="",J30="",K30="",M30="",N30="",Q30="",R30=""),'Lists | القوائم'!$I$2,IF(AND(Q30="Excluded",R30='Lists | القوائم'!$K$2),'Lists | القوائم'!$I$6,IF(OR(S30="",T30="",NOT(ISNUMBER(U30)),U30&lt;=0,U30&gt;2958465),'Lists | القوائم'!$I$5,IF(R30='Lists | القوائم'!$K$2,'Lists | القوائم'!$I$4,'Lists | القوائم'!$I$3)))))</f>
        <v/>
      </c>
      <c r="X30" s="89"/>
    </row>
    <row r="31" spans="1:24" ht="42" customHeight="1" x14ac:dyDescent="0.25">
      <c r="A31" s="87"/>
      <c r="B31" s="88"/>
      <c r="C31" s="88"/>
      <c r="D31" s="88"/>
      <c r="E31" s="88"/>
      <c r="F31" s="88"/>
      <c r="G31" s="88"/>
      <c r="H31" s="88"/>
      <c r="I31" s="88"/>
      <c r="J31" s="88"/>
      <c r="K31" s="88"/>
      <c r="L31" s="88"/>
      <c r="M31" s="88"/>
      <c r="N31" s="88"/>
      <c r="O31" s="88"/>
      <c r="P31" s="88"/>
      <c r="Q31" s="88"/>
      <c r="R31" s="88"/>
      <c r="S31" s="88"/>
      <c r="T31" s="88"/>
      <c r="U31" s="89"/>
      <c r="V31" s="88"/>
      <c r="W31" s="90" t="str">
        <f>IF(COUNTA(A31:V31)=0,"",IF(OR(A31="",B31="",D31="",E31="",G31="",J31="",K31="",M31="",N31="",Q31="",R31=""),'Lists | القوائم'!$I$2,IF(AND(Q31="Excluded",R31='Lists | القوائم'!$K$2),'Lists | القوائم'!$I$6,IF(OR(S31="",T31="",NOT(ISNUMBER(U31)),U31&lt;=0,U31&gt;2958465),'Lists | القوائم'!$I$5,IF(R31='Lists | القوائم'!$K$2,'Lists | القوائم'!$I$4,'Lists | القوائم'!$I$3)))))</f>
        <v/>
      </c>
      <c r="X31" s="89"/>
    </row>
    <row r="32" spans="1:24" ht="42" customHeight="1" x14ac:dyDescent="0.25">
      <c r="A32" s="87"/>
      <c r="B32" s="88"/>
      <c r="C32" s="88"/>
      <c r="D32" s="88"/>
      <c r="E32" s="88"/>
      <c r="F32" s="88"/>
      <c r="G32" s="88"/>
      <c r="H32" s="88"/>
      <c r="I32" s="88"/>
      <c r="J32" s="88"/>
      <c r="K32" s="88"/>
      <c r="L32" s="88"/>
      <c r="M32" s="88"/>
      <c r="N32" s="88"/>
      <c r="O32" s="88"/>
      <c r="P32" s="88"/>
      <c r="Q32" s="88"/>
      <c r="R32" s="88"/>
      <c r="S32" s="88"/>
      <c r="T32" s="88"/>
      <c r="U32" s="89"/>
      <c r="V32" s="88"/>
      <c r="W32" s="90" t="str">
        <f>IF(COUNTA(A32:V32)=0,"",IF(OR(A32="",B32="",D32="",E32="",G32="",J32="",K32="",M32="",N32="",Q32="",R32=""),'Lists | القوائم'!$I$2,IF(AND(Q32="Excluded",R32='Lists | القوائم'!$K$2),'Lists | القوائم'!$I$6,IF(OR(S32="",T32="",NOT(ISNUMBER(U32)),U32&lt;=0,U32&gt;2958465),'Lists | القوائم'!$I$5,IF(R32='Lists | القوائم'!$K$2,'Lists | القوائم'!$I$4,'Lists | القوائم'!$I$3)))))</f>
        <v/>
      </c>
      <c r="X32" s="89"/>
    </row>
    <row r="33" spans="1:24" ht="42" customHeight="1" x14ac:dyDescent="0.25">
      <c r="A33" s="87"/>
      <c r="B33" s="88"/>
      <c r="C33" s="88"/>
      <c r="D33" s="88"/>
      <c r="E33" s="88"/>
      <c r="F33" s="88"/>
      <c r="G33" s="88"/>
      <c r="H33" s="88"/>
      <c r="I33" s="88"/>
      <c r="J33" s="88"/>
      <c r="K33" s="88"/>
      <c r="L33" s="88"/>
      <c r="M33" s="88"/>
      <c r="N33" s="88"/>
      <c r="O33" s="88"/>
      <c r="P33" s="88"/>
      <c r="Q33" s="88"/>
      <c r="R33" s="88"/>
      <c r="S33" s="88"/>
      <c r="T33" s="88"/>
      <c r="U33" s="89"/>
      <c r="V33" s="88"/>
      <c r="W33" s="90" t="str">
        <f>IF(COUNTA(A33:V33)=0,"",IF(OR(A33="",B33="",D33="",E33="",G33="",J33="",K33="",M33="",N33="",Q33="",R33=""),'Lists | القوائم'!$I$2,IF(AND(Q33="Excluded",R33='Lists | القوائم'!$K$2),'Lists | القوائم'!$I$6,IF(OR(S33="",T33="",NOT(ISNUMBER(U33)),U33&lt;=0,U33&gt;2958465),'Lists | القوائم'!$I$5,IF(R33='Lists | القوائم'!$K$2,'Lists | القوائم'!$I$4,'Lists | القوائم'!$I$3)))))</f>
        <v/>
      </c>
      <c r="X33" s="89"/>
    </row>
    <row r="34" spans="1:24" ht="42" customHeight="1" x14ac:dyDescent="0.25">
      <c r="A34" s="87"/>
      <c r="B34" s="88"/>
      <c r="C34" s="88"/>
      <c r="D34" s="88"/>
      <c r="E34" s="88"/>
      <c r="F34" s="88"/>
      <c r="G34" s="88"/>
      <c r="H34" s="88"/>
      <c r="I34" s="88"/>
      <c r="J34" s="88"/>
      <c r="K34" s="88"/>
      <c r="L34" s="88"/>
      <c r="M34" s="88"/>
      <c r="N34" s="88"/>
      <c r="O34" s="88"/>
      <c r="P34" s="88"/>
      <c r="Q34" s="88"/>
      <c r="R34" s="88"/>
      <c r="S34" s="88"/>
      <c r="T34" s="88"/>
      <c r="U34" s="89"/>
      <c r="V34" s="88"/>
      <c r="W34" s="90" t="str">
        <f>IF(COUNTA(A34:V34)=0,"",IF(OR(A34="",B34="",D34="",E34="",G34="",J34="",K34="",M34="",N34="",Q34="",R34=""),'Lists | القوائم'!$I$2,IF(AND(Q34="Excluded",R34='Lists | القوائم'!$K$2),'Lists | القوائم'!$I$6,IF(OR(S34="",T34="",NOT(ISNUMBER(U34)),U34&lt;=0,U34&gt;2958465),'Lists | القوائم'!$I$5,IF(R34='Lists | القوائم'!$K$2,'Lists | القوائم'!$I$4,'Lists | القوائم'!$I$3)))))</f>
        <v/>
      </c>
      <c r="X34" s="89"/>
    </row>
    <row r="35" spans="1:24" ht="42" customHeight="1" x14ac:dyDescent="0.25">
      <c r="A35" s="87"/>
      <c r="B35" s="88"/>
      <c r="C35" s="88"/>
      <c r="D35" s="88"/>
      <c r="E35" s="88"/>
      <c r="F35" s="88"/>
      <c r="G35" s="88"/>
      <c r="H35" s="88"/>
      <c r="I35" s="88"/>
      <c r="J35" s="88"/>
      <c r="K35" s="88"/>
      <c r="L35" s="88"/>
      <c r="M35" s="88"/>
      <c r="N35" s="88"/>
      <c r="O35" s="88"/>
      <c r="P35" s="88"/>
      <c r="Q35" s="88"/>
      <c r="R35" s="88"/>
      <c r="S35" s="88"/>
      <c r="T35" s="88"/>
      <c r="U35" s="89"/>
      <c r="V35" s="88"/>
      <c r="W35" s="90" t="str">
        <f>IF(COUNTA(A35:V35)=0,"",IF(OR(A35="",B35="",D35="",E35="",G35="",J35="",K35="",M35="",N35="",Q35="",R35=""),'Lists | القوائم'!$I$2,IF(AND(Q35="Excluded",R35='Lists | القوائم'!$K$2),'Lists | القوائم'!$I$6,IF(OR(S35="",T35="",NOT(ISNUMBER(U35)),U35&lt;=0,U35&gt;2958465),'Lists | القوائم'!$I$5,IF(R35='Lists | القوائم'!$K$2,'Lists | القوائم'!$I$4,'Lists | القوائم'!$I$3)))))</f>
        <v/>
      </c>
      <c r="X35" s="89"/>
    </row>
    <row r="36" spans="1:24" ht="42" customHeight="1" x14ac:dyDescent="0.25">
      <c r="A36" s="87"/>
      <c r="B36" s="88"/>
      <c r="C36" s="88"/>
      <c r="D36" s="88"/>
      <c r="E36" s="88"/>
      <c r="F36" s="88"/>
      <c r="G36" s="88"/>
      <c r="H36" s="88"/>
      <c r="I36" s="88"/>
      <c r="J36" s="88"/>
      <c r="K36" s="88"/>
      <c r="L36" s="88"/>
      <c r="M36" s="88"/>
      <c r="N36" s="88"/>
      <c r="O36" s="88"/>
      <c r="P36" s="88"/>
      <c r="Q36" s="88"/>
      <c r="R36" s="88"/>
      <c r="S36" s="88"/>
      <c r="T36" s="88"/>
      <c r="U36" s="89"/>
      <c r="V36" s="88"/>
      <c r="W36" s="90" t="str">
        <f>IF(COUNTA(A36:V36)=0,"",IF(OR(A36="",B36="",D36="",E36="",G36="",J36="",K36="",M36="",N36="",Q36="",R36=""),'Lists | القوائم'!$I$2,IF(AND(Q36="Excluded",R36='Lists | القوائم'!$K$2),'Lists | القوائم'!$I$6,IF(OR(S36="",T36="",NOT(ISNUMBER(U36)),U36&lt;=0,U36&gt;2958465),'Lists | القوائم'!$I$5,IF(R36='Lists | القوائم'!$K$2,'Lists | القوائم'!$I$4,'Lists | القوائم'!$I$3)))))</f>
        <v/>
      </c>
      <c r="X36" s="89"/>
    </row>
    <row r="37" spans="1:24" ht="42" customHeight="1" x14ac:dyDescent="0.25">
      <c r="A37" s="87"/>
      <c r="B37" s="88"/>
      <c r="C37" s="88"/>
      <c r="D37" s="88"/>
      <c r="E37" s="88"/>
      <c r="F37" s="88"/>
      <c r="G37" s="88"/>
      <c r="H37" s="88"/>
      <c r="I37" s="88"/>
      <c r="J37" s="88"/>
      <c r="K37" s="88"/>
      <c r="L37" s="88"/>
      <c r="M37" s="88"/>
      <c r="N37" s="88"/>
      <c r="O37" s="88"/>
      <c r="P37" s="88"/>
      <c r="Q37" s="88"/>
      <c r="R37" s="88"/>
      <c r="S37" s="88"/>
      <c r="T37" s="88"/>
      <c r="U37" s="89"/>
      <c r="V37" s="88"/>
      <c r="W37" s="90" t="str">
        <f>IF(COUNTA(A37:V37)=0,"",IF(OR(A37="",B37="",D37="",E37="",G37="",J37="",K37="",M37="",N37="",Q37="",R37=""),'Lists | القوائم'!$I$2,IF(AND(Q37="Excluded",R37='Lists | القوائم'!$K$2),'Lists | القوائم'!$I$6,IF(OR(S37="",T37="",NOT(ISNUMBER(U37)),U37&lt;=0,U37&gt;2958465),'Lists | القوائم'!$I$5,IF(R37='Lists | القوائم'!$K$2,'Lists | القوائم'!$I$4,'Lists | القوائم'!$I$3)))))</f>
        <v/>
      </c>
      <c r="X37" s="89"/>
    </row>
    <row r="38" spans="1:24" ht="42" customHeight="1" x14ac:dyDescent="0.25">
      <c r="A38" s="87"/>
      <c r="B38" s="88"/>
      <c r="C38" s="88"/>
      <c r="D38" s="88"/>
      <c r="E38" s="88"/>
      <c r="F38" s="88"/>
      <c r="G38" s="88"/>
      <c r="H38" s="88"/>
      <c r="I38" s="88"/>
      <c r="J38" s="88"/>
      <c r="K38" s="88"/>
      <c r="L38" s="88"/>
      <c r="M38" s="88"/>
      <c r="N38" s="88"/>
      <c r="O38" s="88"/>
      <c r="P38" s="88"/>
      <c r="Q38" s="88"/>
      <c r="R38" s="88"/>
      <c r="S38" s="88"/>
      <c r="T38" s="88"/>
      <c r="U38" s="89"/>
      <c r="V38" s="88"/>
      <c r="W38" s="90" t="str">
        <f>IF(COUNTA(A38:V38)=0,"",IF(OR(A38="",B38="",D38="",E38="",G38="",J38="",K38="",M38="",N38="",Q38="",R38=""),'Lists | القوائم'!$I$2,IF(AND(Q38="Excluded",R38='Lists | القوائم'!$K$2),'Lists | القوائم'!$I$6,IF(OR(S38="",T38="",NOT(ISNUMBER(U38)),U38&lt;=0,U38&gt;2958465),'Lists | القوائم'!$I$5,IF(R38='Lists | القوائم'!$K$2,'Lists | القوائم'!$I$4,'Lists | القوائم'!$I$3)))))</f>
        <v/>
      </c>
      <c r="X38" s="89"/>
    </row>
    <row r="39" spans="1:24" ht="42" customHeight="1" x14ac:dyDescent="0.25">
      <c r="A39" s="87"/>
      <c r="B39" s="88"/>
      <c r="C39" s="88"/>
      <c r="D39" s="88"/>
      <c r="E39" s="88"/>
      <c r="F39" s="88"/>
      <c r="G39" s="88"/>
      <c r="H39" s="88"/>
      <c r="I39" s="88"/>
      <c r="J39" s="88"/>
      <c r="K39" s="88"/>
      <c r="L39" s="88"/>
      <c r="M39" s="88"/>
      <c r="N39" s="88"/>
      <c r="O39" s="88"/>
      <c r="P39" s="88"/>
      <c r="Q39" s="88"/>
      <c r="R39" s="88"/>
      <c r="S39" s="88"/>
      <c r="T39" s="88"/>
      <c r="U39" s="89"/>
      <c r="V39" s="88"/>
      <c r="W39" s="90" t="str">
        <f>IF(COUNTA(A39:V39)=0,"",IF(OR(A39="",B39="",D39="",E39="",G39="",J39="",K39="",M39="",N39="",Q39="",R39=""),'Lists | القوائم'!$I$2,IF(AND(Q39="Excluded",R39='Lists | القوائم'!$K$2),'Lists | القوائم'!$I$6,IF(OR(S39="",T39="",NOT(ISNUMBER(U39)),U39&lt;=0,U39&gt;2958465),'Lists | القوائم'!$I$5,IF(R39='Lists | القوائم'!$K$2,'Lists | القوائم'!$I$4,'Lists | القوائم'!$I$3)))))</f>
        <v/>
      </c>
      <c r="X39" s="89"/>
    </row>
    <row r="40" spans="1:24" ht="42" customHeight="1" x14ac:dyDescent="0.25">
      <c r="A40" s="87"/>
      <c r="B40" s="88"/>
      <c r="C40" s="88"/>
      <c r="D40" s="88"/>
      <c r="E40" s="88"/>
      <c r="F40" s="88"/>
      <c r="G40" s="88"/>
      <c r="H40" s="88"/>
      <c r="I40" s="88"/>
      <c r="J40" s="88"/>
      <c r="K40" s="88"/>
      <c r="L40" s="88"/>
      <c r="M40" s="88"/>
      <c r="N40" s="88"/>
      <c r="O40" s="88"/>
      <c r="P40" s="88"/>
      <c r="Q40" s="88"/>
      <c r="R40" s="88"/>
      <c r="S40" s="88"/>
      <c r="T40" s="88"/>
      <c r="U40" s="89"/>
      <c r="V40" s="88"/>
      <c r="W40" s="90" t="str">
        <f>IF(COUNTA(A40:V40)=0,"",IF(OR(A40="",B40="",D40="",E40="",G40="",J40="",K40="",M40="",N40="",Q40="",R40=""),'Lists | القوائم'!$I$2,IF(AND(Q40="Excluded",R40='Lists | القوائم'!$K$2),'Lists | القوائم'!$I$6,IF(OR(S40="",T40="",NOT(ISNUMBER(U40)),U40&lt;=0,U40&gt;2958465),'Lists | القوائم'!$I$5,IF(R40='Lists | القوائم'!$K$2,'Lists | القوائم'!$I$4,'Lists | القوائم'!$I$3)))))</f>
        <v/>
      </c>
      <c r="X40" s="89"/>
    </row>
    <row r="41" spans="1:24" ht="42" customHeight="1" x14ac:dyDescent="0.25">
      <c r="A41" s="87"/>
      <c r="B41" s="88"/>
      <c r="C41" s="88"/>
      <c r="D41" s="88"/>
      <c r="E41" s="88"/>
      <c r="F41" s="88"/>
      <c r="G41" s="88"/>
      <c r="H41" s="88"/>
      <c r="I41" s="88"/>
      <c r="J41" s="88"/>
      <c r="K41" s="88"/>
      <c r="L41" s="88"/>
      <c r="M41" s="88"/>
      <c r="N41" s="88"/>
      <c r="O41" s="88"/>
      <c r="P41" s="88"/>
      <c r="Q41" s="88"/>
      <c r="R41" s="88"/>
      <c r="S41" s="88"/>
      <c r="T41" s="88"/>
      <c r="U41" s="89"/>
      <c r="V41" s="88"/>
      <c r="W41" s="90" t="str">
        <f>IF(COUNTA(A41:V41)=0,"",IF(OR(A41="",B41="",D41="",E41="",G41="",J41="",K41="",M41="",N41="",Q41="",R41=""),'Lists | القوائم'!$I$2,IF(AND(Q41="Excluded",R41='Lists | القوائم'!$K$2),'Lists | القوائم'!$I$6,IF(OR(S41="",T41="",NOT(ISNUMBER(U41)),U41&lt;=0,U41&gt;2958465),'Lists | القوائم'!$I$5,IF(R41='Lists | القوائم'!$K$2,'Lists | القوائم'!$I$4,'Lists | القوائم'!$I$3)))))</f>
        <v/>
      </c>
      <c r="X41" s="89"/>
    </row>
    <row r="42" spans="1:24" ht="42" customHeight="1" x14ac:dyDescent="0.25">
      <c r="A42" s="87"/>
      <c r="B42" s="88"/>
      <c r="C42" s="88"/>
      <c r="D42" s="88"/>
      <c r="E42" s="88"/>
      <c r="F42" s="88"/>
      <c r="G42" s="88"/>
      <c r="H42" s="88"/>
      <c r="I42" s="88"/>
      <c r="J42" s="88"/>
      <c r="K42" s="88"/>
      <c r="L42" s="88"/>
      <c r="M42" s="88"/>
      <c r="N42" s="88"/>
      <c r="O42" s="88"/>
      <c r="P42" s="88"/>
      <c r="Q42" s="88"/>
      <c r="R42" s="88"/>
      <c r="S42" s="88"/>
      <c r="T42" s="88"/>
      <c r="U42" s="89"/>
      <c r="V42" s="88"/>
      <c r="W42" s="90" t="str">
        <f>IF(COUNTA(A42:V42)=0,"",IF(OR(A42="",B42="",D42="",E42="",G42="",J42="",K42="",M42="",N42="",Q42="",R42=""),'Lists | القوائم'!$I$2,IF(AND(Q42="Excluded",R42='Lists | القوائم'!$K$2),'Lists | القوائم'!$I$6,IF(OR(S42="",T42="",NOT(ISNUMBER(U42)),U42&lt;=0,U42&gt;2958465),'Lists | القوائم'!$I$5,IF(R42='Lists | القوائم'!$K$2,'Lists | القوائم'!$I$4,'Lists | القوائم'!$I$3)))))</f>
        <v/>
      </c>
      <c r="X42" s="89"/>
    </row>
    <row r="43" spans="1:24" ht="42" customHeight="1" x14ac:dyDescent="0.25">
      <c r="A43" s="87"/>
      <c r="B43" s="88"/>
      <c r="C43" s="88"/>
      <c r="D43" s="88"/>
      <c r="E43" s="88"/>
      <c r="F43" s="88"/>
      <c r="G43" s="88"/>
      <c r="H43" s="88"/>
      <c r="I43" s="88"/>
      <c r="J43" s="88"/>
      <c r="K43" s="88"/>
      <c r="L43" s="88"/>
      <c r="M43" s="88"/>
      <c r="N43" s="88"/>
      <c r="O43" s="88"/>
      <c r="P43" s="88"/>
      <c r="Q43" s="88"/>
      <c r="R43" s="88"/>
      <c r="S43" s="88"/>
      <c r="T43" s="88"/>
      <c r="U43" s="89"/>
      <c r="V43" s="88"/>
      <c r="W43" s="90" t="str">
        <f>IF(COUNTA(A43:V43)=0,"",IF(OR(A43="",B43="",D43="",E43="",G43="",J43="",K43="",M43="",N43="",Q43="",R43=""),'Lists | القوائم'!$I$2,IF(AND(Q43="Excluded",R43='Lists | القوائم'!$K$2),'Lists | القوائم'!$I$6,IF(OR(S43="",T43="",NOT(ISNUMBER(U43)),U43&lt;=0,U43&gt;2958465),'Lists | القوائم'!$I$5,IF(R43='Lists | القوائم'!$K$2,'Lists | القوائم'!$I$4,'Lists | القوائم'!$I$3)))))</f>
        <v/>
      </c>
      <c r="X43" s="89"/>
    </row>
    <row r="44" spans="1:24" ht="42" customHeight="1" x14ac:dyDescent="0.25">
      <c r="A44" s="87"/>
      <c r="B44" s="88"/>
      <c r="C44" s="88"/>
      <c r="D44" s="88"/>
      <c r="E44" s="88"/>
      <c r="F44" s="88"/>
      <c r="G44" s="88"/>
      <c r="H44" s="88"/>
      <c r="I44" s="88"/>
      <c r="J44" s="88"/>
      <c r="K44" s="88"/>
      <c r="L44" s="88"/>
      <c r="M44" s="88"/>
      <c r="N44" s="88"/>
      <c r="O44" s="88"/>
      <c r="P44" s="88"/>
      <c r="Q44" s="88"/>
      <c r="R44" s="88"/>
      <c r="S44" s="88"/>
      <c r="T44" s="88"/>
      <c r="U44" s="89"/>
      <c r="V44" s="88"/>
      <c r="W44" s="90" t="str">
        <f>IF(COUNTA(A44:V44)=0,"",IF(OR(A44="",B44="",D44="",E44="",G44="",J44="",K44="",M44="",N44="",Q44="",R44=""),'Lists | القوائم'!$I$2,IF(AND(Q44="Excluded",R44='Lists | القوائم'!$K$2),'Lists | القوائم'!$I$6,IF(OR(S44="",T44="",NOT(ISNUMBER(U44)),U44&lt;=0,U44&gt;2958465),'Lists | القوائم'!$I$5,IF(R44='Lists | القوائم'!$K$2,'Lists | القوائم'!$I$4,'Lists | القوائم'!$I$3)))))</f>
        <v/>
      </c>
      <c r="X44" s="89"/>
    </row>
    <row r="45" spans="1:24" ht="42" customHeight="1" x14ac:dyDescent="0.25">
      <c r="A45" s="87"/>
      <c r="B45" s="88"/>
      <c r="C45" s="88"/>
      <c r="D45" s="88"/>
      <c r="E45" s="88"/>
      <c r="F45" s="88"/>
      <c r="G45" s="88"/>
      <c r="H45" s="88"/>
      <c r="I45" s="88"/>
      <c r="J45" s="88"/>
      <c r="K45" s="88"/>
      <c r="L45" s="88"/>
      <c r="M45" s="88"/>
      <c r="N45" s="88"/>
      <c r="O45" s="88"/>
      <c r="P45" s="88"/>
      <c r="Q45" s="88"/>
      <c r="R45" s="88"/>
      <c r="S45" s="88"/>
      <c r="T45" s="88"/>
      <c r="U45" s="89"/>
      <c r="V45" s="88"/>
      <c r="W45" s="90" t="str">
        <f>IF(COUNTA(A45:V45)=0,"",IF(OR(A45="",B45="",D45="",E45="",G45="",J45="",K45="",M45="",N45="",Q45="",R45=""),'Lists | القوائم'!$I$2,IF(AND(Q45="Excluded",R45='Lists | القوائم'!$K$2),'Lists | القوائم'!$I$6,IF(OR(S45="",T45="",NOT(ISNUMBER(U45)),U45&lt;=0,U45&gt;2958465),'Lists | القوائم'!$I$5,IF(R45='Lists | القوائم'!$K$2,'Lists | القوائم'!$I$4,'Lists | القوائم'!$I$3)))))</f>
        <v/>
      </c>
      <c r="X45" s="89"/>
    </row>
    <row r="46" spans="1:24" ht="42" customHeight="1" x14ac:dyDescent="0.25">
      <c r="A46" s="87"/>
      <c r="B46" s="88"/>
      <c r="C46" s="88"/>
      <c r="D46" s="88"/>
      <c r="E46" s="88"/>
      <c r="F46" s="88"/>
      <c r="G46" s="88"/>
      <c r="H46" s="88"/>
      <c r="I46" s="88"/>
      <c r="J46" s="88"/>
      <c r="K46" s="88"/>
      <c r="L46" s="88"/>
      <c r="M46" s="88"/>
      <c r="N46" s="88"/>
      <c r="O46" s="88"/>
      <c r="P46" s="88"/>
      <c r="Q46" s="88"/>
      <c r="R46" s="88"/>
      <c r="S46" s="88"/>
      <c r="T46" s="88"/>
      <c r="U46" s="89"/>
      <c r="V46" s="88"/>
      <c r="W46" s="90" t="str">
        <f>IF(COUNTA(A46:V46)=0,"",IF(OR(A46="",B46="",D46="",E46="",G46="",J46="",K46="",M46="",N46="",Q46="",R46=""),'Lists | القوائم'!$I$2,IF(AND(Q46="Excluded",R46='Lists | القوائم'!$K$2),'Lists | القوائم'!$I$6,IF(OR(S46="",T46="",NOT(ISNUMBER(U46)),U46&lt;=0,U46&gt;2958465),'Lists | القوائم'!$I$5,IF(R46='Lists | القوائم'!$K$2,'Lists | القوائم'!$I$4,'Lists | القوائم'!$I$3)))))</f>
        <v/>
      </c>
      <c r="X46" s="89"/>
    </row>
    <row r="47" spans="1:24" ht="42" customHeight="1" x14ac:dyDescent="0.25">
      <c r="A47" s="87"/>
      <c r="B47" s="88"/>
      <c r="C47" s="88"/>
      <c r="D47" s="88"/>
      <c r="E47" s="88"/>
      <c r="F47" s="88"/>
      <c r="G47" s="88"/>
      <c r="H47" s="88"/>
      <c r="I47" s="88"/>
      <c r="J47" s="88"/>
      <c r="K47" s="88"/>
      <c r="L47" s="88"/>
      <c r="M47" s="88"/>
      <c r="N47" s="88"/>
      <c r="O47" s="88"/>
      <c r="P47" s="88"/>
      <c r="Q47" s="88"/>
      <c r="R47" s="88"/>
      <c r="S47" s="88"/>
      <c r="T47" s="88"/>
      <c r="U47" s="89"/>
      <c r="V47" s="88"/>
      <c r="W47" s="90" t="str">
        <f>IF(COUNTA(A47:V47)=0,"",IF(OR(A47="",B47="",D47="",E47="",G47="",J47="",K47="",M47="",N47="",Q47="",R47=""),'Lists | القوائم'!$I$2,IF(AND(Q47="Excluded",R47='Lists | القوائم'!$K$2),'Lists | القوائم'!$I$6,IF(OR(S47="",T47="",NOT(ISNUMBER(U47)),U47&lt;=0,U47&gt;2958465),'Lists | القوائم'!$I$5,IF(R47='Lists | القوائم'!$K$2,'Lists | القوائم'!$I$4,'Lists | القوائم'!$I$3)))))</f>
        <v/>
      </c>
      <c r="X47" s="89"/>
    </row>
    <row r="48" spans="1:24" ht="42" customHeight="1" x14ac:dyDescent="0.25">
      <c r="A48" s="87"/>
      <c r="B48" s="88"/>
      <c r="C48" s="88"/>
      <c r="D48" s="88"/>
      <c r="E48" s="88"/>
      <c r="F48" s="88"/>
      <c r="G48" s="88"/>
      <c r="H48" s="88"/>
      <c r="I48" s="88"/>
      <c r="J48" s="88"/>
      <c r="K48" s="88"/>
      <c r="L48" s="88"/>
      <c r="M48" s="88"/>
      <c r="N48" s="88"/>
      <c r="O48" s="88"/>
      <c r="P48" s="88"/>
      <c r="Q48" s="88"/>
      <c r="R48" s="88"/>
      <c r="S48" s="88"/>
      <c r="T48" s="88"/>
      <c r="U48" s="89"/>
      <c r="V48" s="88"/>
      <c r="W48" s="90" t="str">
        <f>IF(COUNTA(A48:V48)=0,"",IF(OR(A48="",B48="",D48="",E48="",G48="",J48="",K48="",M48="",N48="",Q48="",R48=""),'Lists | القوائم'!$I$2,IF(AND(Q48="Excluded",R48='Lists | القوائم'!$K$2),'Lists | القوائم'!$I$6,IF(OR(S48="",T48="",NOT(ISNUMBER(U48)),U48&lt;=0,U48&gt;2958465),'Lists | القوائم'!$I$5,IF(R48='Lists | القوائم'!$K$2,'Lists | القوائم'!$I$4,'Lists | القوائم'!$I$3)))))</f>
        <v/>
      </c>
      <c r="X48" s="89"/>
    </row>
    <row r="49" spans="1:24" ht="42" customHeight="1" x14ac:dyDescent="0.25">
      <c r="A49" s="87"/>
      <c r="B49" s="88"/>
      <c r="C49" s="88"/>
      <c r="D49" s="88"/>
      <c r="E49" s="88"/>
      <c r="F49" s="88"/>
      <c r="G49" s="88"/>
      <c r="H49" s="88"/>
      <c r="I49" s="88"/>
      <c r="J49" s="88"/>
      <c r="K49" s="88"/>
      <c r="L49" s="88"/>
      <c r="M49" s="88"/>
      <c r="N49" s="88"/>
      <c r="O49" s="88"/>
      <c r="P49" s="88"/>
      <c r="Q49" s="88"/>
      <c r="R49" s="88"/>
      <c r="S49" s="88"/>
      <c r="T49" s="88"/>
      <c r="U49" s="89"/>
      <c r="V49" s="88"/>
      <c r="W49" s="90" t="str">
        <f>IF(COUNTA(A49:V49)=0,"",IF(OR(A49="",B49="",D49="",E49="",G49="",J49="",K49="",M49="",N49="",Q49="",R49=""),'Lists | القوائم'!$I$2,IF(AND(Q49="Excluded",R49='Lists | القوائم'!$K$2),'Lists | القوائم'!$I$6,IF(OR(S49="",T49="",NOT(ISNUMBER(U49)),U49&lt;=0,U49&gt;2958465),'Lists | القوائم'!$I$5,IF(R49='Lists | القوائم'!$K$2,'Lists | القوائم'!$I$4,'Lists | القوائم'!$I$3)))))</f>
        <v/>
      </c>
      <c r="X49" s="89"/>
    </row>
    <row r="50" spans="1:24" ht="42" customHeight="1" x14ac:dyDescent="0.25">
      <c r="A50" s="87"/>
      <c r="B50" s="88"/>
      <c r="C50" s="88"/>
      <c r="D50" s="88"/>
      <c r="E50" s="88"/>
      <c r="F50" s="88"/>
      <c r="G50" s="88"/>
      <c r="H50" s="88"/>
      <c r="I50" s="88"/>
      <c r="J50" s="88"/>
      <c r="K50" s="88"/>
      <c r="L50" s="88"/>
      <c r="M50" s="88"/>
      <c r="N50" s="88"/>
      <c r="O50" s="88"/>
      <c r="P50" s="88"/>
      <c r="Q50" s="88"/>
      <c r="R50" s="88"/>
      <c r="S50" s="88"/>
      <c r="T50" s="88"/>
      <c r="U50" s="89"/>
      <c r="V50" s="88"/>
      <c r="W50" s="90" t="str">
        <f>IF(COUNTA(A50:V50)=0,"",IF(OR(A50="",B50="",D50="",E50="",G50="",J50="",K50="",M50="",N50="",Q50="",R50=""),'Lists | القوائم'!$I$2,IF(AND(Q50="Excluded",R50='Lists | القوائم'!$K$2),'Lists | القوائم'!$I$6,IF(OR(S50="",T50="",NOT(ISNUMBER(U50)),U50&lt;=0,U50&gt;2958465),'Lists | القوائم'!$I$5,IF(R50='Lists | القوائم'!$K$2,'Lists | القوائم'!$I$4,'Lists | القوائم'!$I$3)))))</f>
        <v/>
      </c>
      <c r="X50" s="89"/>
    </row>
    <row r="51" spans="1:24" ht="42" customHeight="1" x14ac:dyDescent="0.25">
      <c r="A51" s="87"/>
      <c r="B51" s="88"/>
      <c r="C51" s="88"/>
      <c r="D51" s="88"/>
      <c r="E51" s="88"/>
      <c r="F51" s="88"/>
      <c r="G51" s="88"/>
      <c r="H51" s="88"/>
      <c r="I51" s="88"/>
      <c r="J51" s="88"/>
      <c r="K51" s="88"/>
      <c r="L51" s="88"/>
      <c r="M51" s="88"/>
      <c r="N51" s="88"/>
      <c r="O51" s="88"/>
      <c r="P51" s="88"/>
      <c r="Q51" s="88"/>
      <c r="R51" s="88"/>
      <c r="S51" s="88"/>
      <c r="T51" s="88"/>
      <c r="U51" s="89"/>
      <c r="V51" s="88"/>
      <c r="W51" s="90" t="str">
        <f>IF(COUNTA(A51:V51)=0,"",IF(OR(A51="",B51="",D51="",E51="",G51="",J51="",K51="",M51="",N51="",Q51="",R51=""),'Lists | القوائم'!$I$2,IF(AND(Q51="Excluded",R51='Lists | القوائم'!$K$2),'Lists | القوائم'!$I$6,IF(OR(S51="",T51="",NOT(ISNUMBER(U51)),U51&lt;=0,U51&gt;2958465),'Lists | القوائم'!$I$5,IF(R51='Lists | القوائم'!$K$2,'Lists | القوائم'!$I$4,'Lists | القوائم'!$I$3)))))</f>
        <v/>
      </c>
      <c r="X51" s="89"/>
    </row>
    <row r="52" spans="1:24" ht="42" customHeight="1" x14ac:dyDescent="0.25">
      <c r="A52" s="87"/>
      <c r="B52" s="88"/>
      <c r="C52" s="88"/>
      <c r="D52" s="88"/>
      <c r="E52" s="88"/>
      <c r="F52" s="88"/>
      <c r="G52" s="88"/>
      <c r="H52" s="88"/>
      <c r="I52" s="88"/>
      <c r="J52" s="88"/>
      <c r="K52" s="88"/>
      <c r="L52" s="88"/>
      <c r="M52" s="88"/>
      <c r="N52" s="88"/>
      <c r="O52" s="88"/>
      <c r="P52" s="88"/>
      <c r="Q52" s="88"/>
      <c r="R52" s="88"/>
      <c r="S52" s="88"/>
      <c r="T52" s="88"/>
      <c r="U52" s="89"/>
      <c r="V52" s="88"/>
      <c r="W52" s="90" t="str">
        <f>IF(COUNTA(A52:V52)=0,"",IF(OR(A52="",B52="",D52="",E52="",G52="",J52="",K52="",M52="",N52="",Q52="",R52=""),'Lists | القوائم'!$I$2,IF(AND(Q52="Excluded",R52='Lists | القوائم'!$K$2),'Lists | القوائم'!$I$6,IF(OR(S52="",T52="",NOT(ISNUMBER(U52)),U52&lt;=0,U52&gt;2958465),'Lists | القوائم'!$I$5,IF(R52='Lists | القوائم'!$K$2,'Lists | القوائم'!$I$4,'Lists | القوائم'!$I$3)))))</f>
        <v/>
      </c>
      <c r="X52" s="89"/>
    </row>
    <row r="53" spans="1:24" ht="42" customHeight="1" x14ac:dyDescent="0.25">
      <c r="A53" s="87"/>
      <c r="B53" s="88"/>
      <c r="C53" s="88"/>
      <c r="D53" s="88"/>
      <c r="E53" s="88"/>
      <c r="F53" s="88"/>
      <c r="G53" s="88"/>
      <c r="H53" s="88"/>
      <c r="I53" s="88"/>
      <c r="J53" s="88"/>
      <c r="K53" s="88"/>
      <c r="L53" s="88"/>
      <c r="M53" s="88"/>
      <c r="N53" s="88"/>
      <c r="O53" s="88"/>
      <c r="P53" s="88"/>
      <c r="Q53" s="88"/>
      <c r="R53" s="88"/>
      <c r="S53" s="88"/>
      <c r="T53" s="88"/>
      <c r="U53" s="89"/>
      <c r="V53" s="88"/>
      <c r="W53" s="90" t="str">
        <f>IF(COUNTA(A53:V53)=0,"",IF(OR(A53="",B53="",D53="",E53="",G53="",J53="",K53="",M53="",N53="",Q53="",R53=""),'Lists | القوائم'!$I$2,IF(AND(Q53="Excluded",R53='Lists | القوائم'!$K$2),'Lists | القوائم'!$I$6,IF(OR(S53="",T53="",NOT(ISNUMBER(U53)),U53&lt;=0,U53&gt;2958465),'Lists | القوائم'!$I$5,IF(R53='Lists | القوائم'!$K$2,'Lists | القوائم'!$I$4,'Lists | القوائم'!$I$3)))))</f>
        <v/>
      </c>
      <c r="X53" s="89"/>
    </row>
    <row r="54" spans="1:24" ht="42" customHeight="1" x14ac:dyDescent="0.25">
      <c r="A54" s="87"/>
      <c r="B54" s="88"/>
      <c r="C54" s="88"/>
      <c r="D54" s="88"/>
      <c r="E54" s="88"/>
      <c r="F54" s="88"/>
      <c r="G54" s="88"/>
      <c r="H54" s="88"/>
      <c r="I54" s="88"/>
      <c r="J54" s="88"/>
      <c r="K54" s="88"/>
      <c r="L54" s="88"/>
      <c r="M54" s="88"/>
      <c r="N54" s="88"/>
      <c r="O54" s="88"/>
      <c r="P54" s="88"/>
      <c r="Q54" s="88"/>
      <c r="R54" s="88"/>
      <c r="S54" s="88"/>
      <c r="T54" s="88"/>
      <c r="U54" s="89"/>
      <c r="V54" s="88"/>
      <c r="W54" s="90" t="str">
        <f>IF(COUNTA(A54:V54)=0,"",IF(OR(A54="",B54="",D54="",E54="",G54="",J54="",K54="",M54="",N54="",Q54="",R54=""),'Lists | القوائم'!$I$2,IF(AND(Q54="Excluded",R54='Lists | القوائم'!$K$2),'Lists | القوائم'!$I$6,IF(OR(S54="",T54="",NOT(ISNUMBER(U54)),U54&lt;=0,U54&gt;2958465),'Lists | القوائم'!$I$5,IF(R54='Lists | القوائم'!$K$2,'Lists | القوائم'!$I$4,'Lists | القوائم'!$I$3)))))</f>
        <v/>
      </c>
      <c r="X54" s="89"/>
    </row>
    <row r="55" spans="1:24" ht="42" customHeight="1" x14ac:dyDescent="0.25">
      <c r="A55" s="87"/>
      <c r="B55" s="88"/>
      <c r="C55" s="88"/>
      <c r="D55" s="88"/>
      <c r="E55" s="88"/>
      <c r="F55" s="88"/>
      <c r="G55" s="88"/>
      <c r="H55" s="88"/>
      <c r="I55" s="88"/>
      <c r="J55" s="88"/>
      <c r="K55" s="88"/>
      <c r="L55" s="88"/>
      <c r="M55" s="88"/>
      <c r="N55" s="88"/>
      <c r="O55" s="88"/>
      <c r="P55" s="88"/>
      <c r="Q55" s="88"/>
      <c r="R55" s="88"/>
      <c r="S55" s="88"/>
      <c r="T55" s="88"/>
      <c r="U55" s="89"/>
      <c r="V55" s="88"/>
      <c r="W55" s="90" t="str">
        <f>IF(COUNTA(A55:V55)=0,"",IF(OR(A55="",B55="",D55="",E55="",G55="",J55="",K55="",M55="",N55="",Q55="",R55=""),'Lists | القوائم'!$I$2,IF(AND(Q55="Excluded",R55='Lists | القوائم'!$K$2),'Lists | القوائم'!$I$6,IF(OR(S55="",T55="",NOT(ISNUMBER(U55)),U55&lt;=0,U55&gt;2958465),'Lists | القوائم'!$I$5,IF(R55='Lists | القوائم'!$K$2,'Lists | القوائم'!$I$4,'Lists | القوائم'!$I$3)))))</f>
        <v/>
      </c>
      <c r="X55" s="89"/>
    </row>
  </sheetData>
  <mergeCells count="8">
    <mergeCell ref="A1:X1"/>
    <mergeCell ref="A2:X2"/>
    <mergeCell ref="A3:X3"/>
    <mergeCell ref="A4:D4"/>
    <mergeCell ref="E4:I4"/>
    <mergeCell ref="J4:K4"/>
    <mergeCell ref="L4:O4"/>
    <mergeCell ref="P4:X4"/>
  </mergeCells>
  <conditionalFormatting sqref="Q6:Q55">
    <cfRule type="containsText" dxfId="69" priority="1" operator="containsText" text="Assess now"/>
    <cfRule type="containsText" dxfId="68" priority="2" operator="containsText" text="Deferred"/>
    <cfRule type="containsText" dxfId="67" priority="3" operator="containsText" text="Excluded"/>
    <cfRule type="containsText" dxfId="66" priority="4" operator="containsText" text="Decision ready"/>
  </conditionalFormatting>
  <conditionalFormatting sqref="W6:W55">
    <cfRule type="containsText" dxfId="65" priority="5" operator="containsText" text="Needs definition"/>
    <cfRule type="containsText" dxfId="64" priority="6" operator="containsText" text="Blocked by unknown"/>
    <cfRule type="containsText" dxfId="63" priority="7" operator="containsText" text="Ready for detailed assessment"/>
    <cfRule type="containsText" dxfId="62" priority="8" operator="containsText" text="Needs next action"/>
    <cfRule type="containsText" dxfId="61" priority="9" operator="containsText" text="Excluded: no active follow-up"/>
  </conditionalFormatting>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3">
        <x14:dataValidation type="list" allowBlank="1" showInputMessage="1" showErrorMessage="1" errorTitle="Choose a listed evidence status" error="This field accepts only a value from the Evidence status dropdown." promptTitle="Evidence status" prompt="Choose a value from the dropdown. Use Not known when evidence is insufficient." xr:uid="{00000000-0002-0000-0200-000000000000}">
          <x14:formula1>
            <xm:f>'Lists | القوائم'!$A$2:$A$8</xm:f>
          </x14:formula1>
          <xm:sqref>K6:K55</xm:sqref>
        </x14:dataValidation>
        <x14:dataValidation type="list" allowBlank="1" showInputMessage="1" showErrorMessage="1" errorTitle="Listed authority option only" error="This field accepts only a value from the Authority alternative dropdown." promptTitle="Authority alternative" prompt="Choose the bounded authority alternative supported by the assessment." xr:uid="{00000000-0002-0000-0200-000001000000}">
          <x14:formula1>
            <xm:f>'Lists | القوائم'!$C$2:$C$6</xm:f>
          </x14:formula1>
          <xm:sqref>O6:O55</xm:sqref>
        </x14:dataValidation>
        <x14:dataValidation type="list" allowBlank="1" showInputMessage="1" showErrorMessage="1" errorTitle="Listed assessment status only" error="This field accepts only a value from the Assessment status dropdown." promptTitle="Assessment status" prompt="Choose the current assessment route. Do not use a status to hide missing evidence." xr:uid="{00000000-0002-0000-0200-000002000000}">
          <x14:formula1>
            <xm:f>'Lists | القوائم'!$E$2:$E$7</xm:f>
          </x14:formula1>
          <xm:sqref>Q6:Q55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55"/>
  <sheetViews>
    <sheetView showGridLines="0" rightToLeft="1" workbookViewId="0">
      <pane xSplit="3" ySplit="5" topLeftCell="D6" activePane="bottomRight" state="frozenSplit"/>
      <selection pane="bottomLeft" activeCell="A6" sqref="A6"/>
      <selection pane="topRight" activeCell="D1" sqref="D1"/>
      <selection pane="bottomRight" activeCell="D6" sqref="D6"/>
    </sheetView>
  </sheetViews>
  <sheetFormatPr defaultRowHeight="15" x14ac:dyDescent="0.25"/>
  <cols>
    <col min="1" max="1" width="14" customWidth="1"/>
    <col min="2" max="2" width="28" customWidth="1"/>
    <col min="3" max="3" width="20" customWidth="1"/>
    <col min="4" max="4" width="26" customWidth="1"/>
    <col min="5" max="6" width="28" customWidth="1"/>
    <col min="7" max="7" width="22" customWidth="1"/>
    <col min="8" max="8" width="24" customWidth="1"/>
    <col min="9" max="9" width="22" customWidth="1"/>
    <col min="10" max="10" width="30" customWidth="1"/>
    <col min="11" max="11" width="18" customWidth="1"/>
    <col min="12" max="12" width="34" customWidth="1"/>
    <col min="13" max="13" width="32" customWidth="1"/>
    <col min="14" max="14" width="22" customWidth="1"/>
    <col min="15" max="15" width="24" customWidth="1"/>
    <col min="16" max="16" width="34" customWidth="1"/>
    <col min="17" max="17" width="24" customWidth="1"/>
    <col min="18" max="18" width="32" customWidth="1"/>
    <col min="19" max="19" width="34" customWidth="1"/>
    <col min="20" max="20" width="20" customWidth="1"/>
    <col min="21" max="21" width="16" customWidth="1"/>
    <col min="22" max="22" width="30" customWidth="1"/>
    <col min="23" max="23" width="28" customWidth="1"/>
    <col min="24" max="24" width="16" customWidth="1"/>
  </cols>
  <sheetData>
    <row r="1" spans="1:24" ht="33.950000000000003" customHeight="1" x14ac:dyDescent="0.25">
      <c r="A1" s="91" t="s">
        <v>21</v>
      </c>
      <c r="B1" s="91"/>
      <c r="C1" s="91"/>
      <c r="D1" s="91"/>
      <c r="E1" s="91"/>
      <c r="F1" s="91"/>
      <c r="G1" s="91"/>
      <c r="H1" s="91"/>
      <c r="I1" s="91"/>
      <c r="J1" s="91"/>
      <c r="K1" s="91"/>
      <c r="L1" s="91"/>
      <c r="M1" s="91"/>
      <c r="N1" s="91"/>
      <c r="O1" s="91"/>
      <c r="P1" s="91"/>
      <c r="Q1" s="91"/>
      <c r="R1" s="91"/>
      <c r="S1" s="91"/>
      <c r="T1" s="91"/>
      <c r="U1" s="91"/>
      <c r="V1" s="91"/>
      <c r="W1" s="91"/>
      <c r="X1" s="91"/>
    </row>
    <row r="2" spans="1:24" ht="26.1" customHeight="1" x14ac:dyDescent="0.25">
      <c r="A2" s="92" t="s">
        <v>77</v>
      </c>
      <c r="B2" s="92"/>
      <c r="C2" s="92"/>
      <c r="D2" s="92"/>
      <c r="E2" s="92"/>
      <c r="F2" s="92"/>
      <c r="G2" s="92"/>
      <c r="H2" s="92"/>
      <c r="I2" s="92"/>
      <c r="J2" s="92"/>
      <c r="K2" s="92"/>
      <c r="L2" s="92"/>
      <c r="M2" s="92"/>
      <c r="N2" s="92"/>
      <c r="O2" s="92"/>
      <c r="P2" s="92"/>
      <c r="Q2" s="92"/>
      <c r="R2" s="92"/>
      <c r="S2" s="92"/>
      <c r="T2" s="92"/>
      <c r="U2" s="92"/>
      <c r="V2" s="92"/>
      <c r="W2" s="92"/>
      <c r="X2" s="92"/>
    </row>
    <row r="3" spans="1:24" ht="32.1" customHeight="1" x14ac:dyDescent="0.25">
      <c r="A3" s="93" t="s">
        <v>360</v>
      </c>
      <c r="B3" s="93"/>
      <c r="C3" s="93"/>
      <c r="D3" s="93"/>
      <c r="E3" s="93"/>
      <c r="F3" s="93"/>
      <c r="G3" s="93"/>
      <c r="H3" s="93"/>
      <c r="I3" s="93"/>
      <c r="J3" s="93"/>
      <c r="K3" s="93"/>
      <c r="L3" s="93"/>
      <c r="M3" s="93"/>
      <c r="N3" s="93"/>
      <c r="O3" s="93"/>
      <c r="P3" s="93"/>
      <c r="Q3" s="93"/>
      <c r="R3" s="93"/>
      <c r="S3" s="93"/>
      <c r="T3" s="93"/>
      <c r="U3" s="93"/>
      <c r="V3" s="93"/>
      <c r="W3" s="93"/>
      <c r="X3" s="93"/>
    </row>
    <row r="4" spans="1:24" ht="24" customHeight="1" x14ac:dyDescent="0.25">
      <c r="A4" s="94" t="s">
        <v>78</v>
      </c>
      <c r="B4" s="95"/>
      <c r="C4" s="95"/>
      <c r="D4" s="96"/>
      <c r="E4" s="97" t="s">
        <v>79</v>
      </c>
      <c r="F4" s="98"/>
      <c r="G4" s="98"/>
      <c r="H4" s="98"/>
      <c r="I4" s="99"/>
      <c r="J4" s="94" t="s">
        <v>80</v>
      </c>
      <c r="K4" s="96"/>
      <c r="L4" s="97" t="s">
        <v>81</v>
      </c>
      <c r="M4" s="98"/>
      <c r="N4" s="98"/>
      <c r="O4" s="99"/>
      <c r="P4" s="94" t="s">
        <v>82</v>
      </c>
      <c r="Q4" s="95"/>
      <c r="R4" s="95"/>
      <c r="S4" s="95"/>
      <c r="T4" s="95"/>
      <c r="U4" s="95"/>
      <c r="V4" s="95"/>
      <c r="W4" s="95"/>
      <c r="X4" s="96"/>
    </row>
    <row r="5" spans="1:24" ht="45.95" customHeight="1" x14ac:dyDescent="0.25">
      <c r="A5" s="100" t="s">
        <v>83</v>
      </c>
      <c r="B5" s="100" t="s">
        <v>84</v>
      </c>
      <c r="C5" s="100" t="s">
        <v>85</v>
      </c>
      <c r="D5" s="100" t="s">
        <v>86</v>
      </c>
      <c r="E5" s="100" t="s">
        <v>87</v>
      </c>
      <c r="F5" s="100" t="s">
        <v>88</v>
      </c>
      <c r="G5" s="100" t="s">
        <v>89</v>
      </c>
      <c r="H5" s="100" t="s">
        <v>90</v>
      </c>
      <c r="I5" s="100" t="s">
        <v>91</v>
      </c>
      <c r="J5" s="100" t="s">
        <v>92</v>
      </c>
      <c r="K5" s="100" t="s">
        <v>93</v>
      </c>
      <c r="L5" s="100" t="s">
        <v>94</v>
      </c>
      <c r="M5" s="100" t="s">
        <v>95</v>
      </c>
      <c r="N5" s="100" t="s">
        <v>96</v>
      </c>
      <c r="O5" s="100" t="s">
        <v>97</v>
      </c>
      <c r="P5" s="100" t="s">
        <v>98</v>
      </c>
      <c r="Q5" s="100" t="s">
        <v>99</v>
      </c>
      <c r="R5" s="100" t="s">
        <v>100</v>
      </c>
      <c r="S5" s="100" t="s">
        <v>101</v>
      </c>
      <c r="T5" s="100" t="s">
        <v>102</v>
      </c>
      <c r="U5" s="100" t="s">
        <v>103</v>
      </c>
      <c r="V5" s="100" t="s">
        <v>104</v>
      </c>
      <c r="W5" s="100" t="s">
        <v>105</v>
      </c>
      <c r="X5" s="100" t="s">
        <v>106</v>
      </c>
    </row>
    <row r="6" spans="1:24" ht="108" customHeight="1" x14ac:dyDescent="0.25">
      <c r="A6" s="101" t="s">
        <v>346</v>
      </c>
      <c r="B6" s="102" t="s">
        <v>361</v>
      </c>
      <c r="C6" s="102" t="s">
        <v>362</v>
      </c>
      <c r="D6" s="102" t="s">
        <v>363</v>
      </c>
      <c r="E6" s="102" t="s">
        <v>364</v>
      </c>
      <c r="F6" s="102" t="s">
        <v>107</v>
      </c>
      <c r="G6" s="102" t="s">
        <v>108</v>
      </c>
      <c r="H6" s="102" t="s">
        <v>109</v>
      </c>
      <c r="I6" s="102" t="s">
        <v>365</v>
      </c>
      <c r="J6" s="102" t="s">
        <v>366</v>
      </c>
      <c r="K6" s="102" t="s">
        <v>322</v>
      </c>
      <c r="L6" s="102" t="s">
        <v>367</v>
      </c>
      <c r="M6" s="102" t="s">
        <v>368</v>
      </c>
      <c r="N6" s="102" t="s">
        <v>369</v>
      </c>
      <c r="O6" s="102" t="s">
        <v>110</v>
      </c>
      <c r="P6" s="102" t="s">
        <v>111</v>
      </c>
      <c r="Q6" s="102" t="s">
        <v>112</v>
      </c>
      <c r="R6" s="102" t="s">
        <v>370</v>
      </c>
      <c r="S6" s="102" t="s">
        <v>371</v>
      </c>
      <c r="T6" s="102" t="s">
        <v>372</v>
      </c>
      <c r="U6" s="103">
        <v>46277</v>
      </c>
      <c r="V6" s="102" t="s">
        <v>373</v>
      </c>
      <c r="W6" s="104" t="str">
        <f>IF(COUNTA(A6:V6)=0,"",IF(OR(A6="",B6="",D6="",E6="",G6="",J6="",K6="",M6="",N6="",Q6="",R6=""),'Lists | القوائم'!$J$2,IF(AND(Q6="مستبعد",R6='Lists | القوائم'!$L$2),'Lists | القوائم'!$J$6,IF(OR(S6="",T6="",NOT(ISNUMBER(U6)),U6&lt;=0,U6&gt;2958465),'Lists | القوائم'!$J$5,IF(R6='Lists | القوائم'!$L$2,'Lists | القوائم'!$J$4,'Lists | القوائم'!$J$3)))))</f>
        <v>محجوب بمجهول</v>
      </c>
      <c r="X6" s="103">
        <v>46270</v>
      </c>
    </row>
    <row r="7" spans="1:24" ht="42" customHeight="1" x14ac:dyDescent="0.25">
      <c r="A7" s="105"/>
      <c r="B7" s="106"/>
      <c r="C7" s="106"/>
      <c r="D7" s="106"/>
      <c r="E7" s="106"/>
      <c r="F7" s="106"/>
      <c r="G7" s="106"/>
      <c r="H7" s="106"/>
      <c r="I7" s="106"/>
      <c r="J7" s="106"/>
      <c r="K7" s="106"/>
      <c r="L7" s="106"/>
      <c r="M7" s="106"/>
      <c r="N7" s="106"/>
      <c r="O7" s="106"/>
      <c r="P7" s="106"/>
      <c r="Q7" s="106"/>
      <c r="R7" s="106"/>
      <c r="S7" s="106"/>
      <c r="T7" s="106"/>
      <c r="U7" s="107"/>
      <c r="V7" s="106"/>
      <c r="W7" s="108" t="str">
        <f>IF(COUNTA(A7:V7)=0,"",IF(OR(A7="",B7="",D7="",E7="",G7="",J7="",K7="",M7="",N7="",Q7="",R7=""),'Lists | القوائم'!$J$2,IF(AND(Q7="مستبعد",R7='Lists | القوائم'!$L$2),'Lists | القوائم'!$J$6,IF(OR(S7="",T7="",NOT(ISNUMBER(U7)),U7&lt;=0,U7&gt;2958465),'Lists | القوائم'!$J$5,IF(R7='Lists | القوائم'!$L$2,'Lists | القوائم'!$J$4,'Lists | القوائم'!$J$3)))))</f>
        <v/>
      </c>
      <c r="X7" s="107"/>
    </row>
    <row r="8" spans="1:24" ht="42" customHeight="1" x14ac:dyDescent="0.25">
      <c r="A8" s="105"/>
      <c r="B8" s="106"/>
      <c r="C8" s="106"/>
      <c r="D8" s="106"/>
      <c r="E8" s="106"/>
      <c r="F8" s="106"/>
      <c r="G8" s="106"/>
      <c r="H8" s="106"/>
      <c r="I8" s="106"/>
      <c r="J8" s="106"/>
      <c r="K8" s="106"/>
      <c r="L8" s="106"/>
      <c r="M8" s="106"/>
      <c r="N8" s="106"/>
      <c r="O8" s="106"/>
      <c r="P8" s="106"/>
      <c r="Q8" s="106"/>
      <c r="R8" s="106"/>
      <c r="S8" s="106"/>
      <c r="T8" s="106"/>
      <c r="U8" s="107"/>
      <c r="V8" s="106"/>
      <c r="W8" s="108" t="str">
        <f>IF(COUNTA(A8:V8)=0,"",IF(OR(A8="",B8="",D8="",E8="",G8="",J8="",K8="",M8="",N8="",Q8="",R8=""),'Lists | القوائم'!$J$2,IF(AND(Q8="مستبعد",R8='Lists | القوائم'!$L$2),'Lists | القوائم'!$J$6,IF(OR(S8="",T8="",NOT(ISNUMBER(U8)),U8&lt;=0,U8&gt;2958465),'Lists | القوائم'!$J$5,IF(R8='Lists | القوائم'!$L$2,'Lists | القوائم'!$J$4,'Lists | القوائم'!$J$3)))))</f>
        <v/>
      </c>
      <c r="X8" s="107"/>
    </row>
    <row r="9" spans="1:24" ht="42" customHeight="1" x14ac:dyDescent="0.25">
      <c r="A9" s="105"/>
      <c r="B9" s="106"/>
      <c r="C9" s="106"/>
      <c r="D9" s="106"/>
      <c r="E9" s="106"/>
      <c r="F9" s="106"/>
      <c r="G9" s="106"/>
      <c r="H9" s="106"/>
      <c r="I9" s="106"/>
      <c r="J9" s="106"/>
      <c r="K9" s="106"/>
      <c r="L9" s="106"/>
      <c r="M9" s="106"/>
      <c r="N9" s="106"/>
      <c r="O9" s="106"/>
      <c r="P9" s="106"/>
      <c r="Q9" s="106"/>
      <c r="R9" s="106"/>
      <c r="S9" s="106"/>
      <c r="T9" s="106"/>
      <c r="U9" s="107"/>
      <c r="V9" s="106"/>
      <c r="W9" s="108" t="str">
        <f>IF(COUNTA(A9:V9)=0,"",IF(OR(A9="",B9="",D9="",E9="",G9="",J9="",K9="",M9="",N9="",Q9="",R9=""),'Lists | القوائم'!$J$2,IF(AND(Q9="مستبعد",R9='Lists | القوائم'!$L$2),'Lists | القوائم'!$J$6,IF(OR(S9="",T9="",NOT(ISNUMBER(U9)),U9&lt;=0,U9&gt;2958465),'Lists | القوائم'!$J$5,IF(R9='Lists | القوائم'!$L$2,'Lists | القوائم'!$J$4,'Lists | القوائم'!$J$3)))))</f>
        <v/>
      </c>
      <c r="X9" s="107"/>
    </row>
    <row r="10" spans="1:24" ht="42" customHeight="1" x14ac:dyDescent="0.25">
      <c r="A10" s="105"/>
      <c r="B10" s="106"/>
      <c r="C10" s="106"/>
      <c r="D10" s="106"/>
      <c r="E10" s="106"/>
      <c r="F10" s="106"/>
      <c r="G10" s="106"/>
      <c r="H10" s="106"/>
      <c r="I10" s="106"/>
      <c r="J10" s="106"/>
      <c r="K10" s="106"/>
      <c r="L10" s="106"/>
      <c r="M10" s="106"/>
      <c r="N10" s="106"/>
      <c r="O10" s="106"/>
      <c r="P10" s="106"/>
      <c r="Q10" s="106"/>
      <c r="R10" s="106"/>
      <c r="S10" s="106"/>
      <c r="T10" s="106"/>
      <c r="U10" s="107"/>
      <c r="V10" s="106"/>
      <c r="W10" s="108" t="str">
        <f>IF(COUNTA(A10:V10)=0,"",IF(OR(A10="",B10="",D10="",E10="",G10="",J10="",K10="",M10="",N10="",Q10="",R10=""),'Lists | القوائم'!$J$2,IF(AND(Q10="مستبعد",R10='Lists | القوائم'!$L$2),'Lists | القوائم'!$J$6,IF(OR(S10="",T10="",NOT(ISNUMBER(U10)),U10&lt;=0,U10&gt;2958465),'Lists | القوائم'!$J$5,IF(R10='Lists | القوائم'!$L$2,'Lists | القوائم'!$J$4,'Lists | القوائم'!$J$3)))))</f>
        <v/>
      </c>
      <c r="X10" s="107"/>
    </row>
    <row r="11" spans="1:24" ht="42" customHeight="1" x14ac:dyDescent="0.25">
      <c r="A11" s="105"/>
      <c r="B11" s="106"/>
      <c r="C11" s="106"/>
      <c r="D11" s="106"/>
      <c r="E11" s="106"/>
      <c r="F11" s="106"/>
      <c r="G11" s="106"/>
      <c r="H11" s="106"/>
      <c r="I11" s="106"/>
      <c r="J11" s="106"/>
      <c r="K11" s="106"/>
      <c r="L11" s="106"/>
      <c r="M11" s="106"/>
      <c r="N11" s="106"/>
      <c r="O11" s="106"/>
      <c r="P11" s="106"/>
      <c r="Q11" s="106"/>
      <c r="R11" s="106"/>
      <c r="S11" s="106"/>
      <c r="T11" s="106"/>
      <c r="U11" s="107"/>
      <c r="V11" s="106"/>
      <c r="W11" s="108" t="str">
        <f>IF(COUNTA(A11:V11)=0,"",IF(OR(A11="",B11="",D11="",E11="",G11="",J11="",K11="",M11="",N11="",Q11="",R11=""),'Lists | القوائم'!$J$2,IF(AND(Q11="مستبعد",R11='Lists | القوائم'!$L$2),'Lists | القوائم'!$J$6,IF(OR(S11="",T11="",NOT(ISNUMBER(U11)),U11&lt;=0,U11&gt;2958465),'Lists | القوائم'!$J$5,IF(R11='Lists | القوائم'!$L$2,'Lists | القوائم'!$J$4,'Lists | القوائم'!$J$3)))))</f>
        <v/>
      </c>
      <c r="X11" s="107"/>
    </row>
    <row r="12" spans="1:24" ht="42" customHeight="1" x14ac:dyDescent="0.25">
      <c r="A12" s="105"/>
      <c r="B12" s="106"/>
      <c r="C12" s="106"/>
      <c r="D12" s="106"/>
      <c r="E12" s="106"/>
      <c r="F12" s="106"/>
      <c r="G12" s="106"/>
      <c r="H12" s="106"/>
      <c r="I12" s="106"/>
      <c r="J12" s="106"/>
      <c r="K12" s="106"/>
      <c r="L12" s="106"/>
      <c r="M12" s="106"/>
      <c r="N12" s="106"/>
      <c r="O12" s="106"/>
      <c r="P12" s="106"/>
      <c r="Q12" s="106"/>
      <c r="R12" s="106"/>
      <c r="S12" s="106"/>
      <c r="T12" s="106"/>
      <c r="U12" s="107"/>
      <c r="V12" s="106"/>
      <c r="W12" s="108" t="str">
        <f>IF(COUNTA(A12:V12)=0,"",IF(OR(A12="",B12="",D12="",E12="",G12="",J12="",K12="",M12="",N12="",Q12="",R12=""),'Lists | القوائم'!$J$2,IF(AND(Q12="مستبعد",R12='Lists | القوائم'!$L$2),'Lists | القوائم'!$J$6,IF(OR(S12="",T12="",NOT(ISNUMBER(U12)),U12&lt;=0,U12&gt;2958465),'Lists | القوائم'!$J$5,IF(R12='Lists | القوائم'!$L$2,'Lists | القوائم'!$J$4,'Lists | القوائم'!$J$3)))))</f>
        <v/>
      </c>
      <c r="X12" s="107"/>
    </row>
    <row r="13" spans="1:24" ht="42" customHeight="1" x14ac:dyDescent="0.25">
      <c r="A13" s="105"/>
      <c r="B13" s="106"/>
      <c r="C13" s="106"/>
      <c r="D13" s="106"/>
      <c r="E13" s="106"/>
      <c r="F13" s="106"/>
      <c r="G13" s="106"/>
      <c r="H13" s="106"/>
      <c r="I13" s="106"/>
      <c r="J13" s="106"/>
      <c r="K13" s="106"/>
      <c r="L13" s="106"/>
      <c r="M13" s="106"/>
      <c r="N13" s="106"/>
      <c r="O13" s="106"/>
      <c r="P13" s="106"/>
      <c r="Q13" s="106"/>
      <c r="R13" s="106"/>
      <c r="S13" s="106"/>
      <c r="T13" s="106"/>
      <c r="U13" s="107"/>
      <c r="V13" s="106"/>
      <c r="W13" s="108" t="str">
        <f>IF(COUNTA(A13:V13)=0,"",IF(OR(A13="",B13="",D13="",E13="",G13="",J13="",K13="",M13="",N13="",Q13="",R13=""),'Lists | القوائم'!$J$2,IF(AND(Q13="مستبعد",R13='Lists | القوائم'!$L$2),'Lists | القوائم'!$J$6,IF(OR(S13="",T13="",NOT(ISNUMBER(U13)),U13&lt;=0,U13&gt;2958465),'Lists | القوائم'!$J$5,IF(R13='Lists | القوائم'!$L$2,'Lists | القوائم'!$J$4,'Lists | القوائم'!$J$3)))))</f>
        <v/>
      </c>
      <c r="X13" s="107"/>
    </row>
    <row r="14" spans="1:24" ht="42" customHeight="1" x14ac:dyDescent="0.25">
      <c r="A14" s="105"/>
      <c r="B14" s="106"/>
      <c r="C14" s="106"/>
      <c r="D14" s="106"/>
      <c r="E14" s="106"/>
      <c r="F14" s="106"/>
      <c r="G14" s="106"/>
      <c r="H14" s="106"/>
      <c r="I14" s="106"/>
      <c r="J14" s="106"/>
      <c r="K14" s="106"/>
      <c r="L14" s="106"/>
      <c r="M14" s="106"/>
      <c r="N14" s="106"/>
      <c r="O14" s="106"/>
      <c r="P14" s="106"/>
      <c r="Q14" s="106"/>
      <c r="R14" s="106"/>
      <c r="S14" s="106"/>
      <c r="T14" s="106"/>
      <c r="U14" s="107"/>
      <c r="V14" s="106"/>
      <c r="W14" s="108" t="str">
        <f>IF(COUNTA(A14:V14)=0,"",IF(OR(A14="",B14="",D14="",E14="",G14="",J14="",K14="",M14="",N14="",Q14="",R14=""),'Lists | القوائم'!$J$2,IF(AND(Q14="مستبعد",R14='Lists | القوائم'!$L$2),'Lists | القوائم'!$J$6,IF(OR(S14="",T14="",NOT(ISNUMBER(U14)),U14&lt;=0,U14&gt;2958465),'Lists | القوائم'!$J$5,IF(R14='Lists | القوائم'!$L$2,'Lists | القوائم'!$J$4,'Lists | القوائم'!$J$3)))))</f>
        <v/>
      </c>
      <c r="X14" s="107"/>
    </row>
    <row r="15" spans="1:24" ht="42" customHeight="1" x14ac:dyDescent="0.25">
      <c r="A15" s="105"/>
      <c r="B15" s="106"/>
      <c r="C15" s="106"/>
      <c r="D15" s="106"/>
      <c r="E15" s="106"/>
      <c r="F15" s="106"/>
      <c r="G15" s="106"/>
      <c r="H15" s="106"/>
      <c r="I15" s="106"/>
      <c r="J15" s="106"/>
      <c r="K15" s="106"/>
      <c r="L15" s="106"/>
      <c r="M15" s="106"/>
      <c r="N15" s="106"/>
      <c r="O15" s="106"/>
      <c r="P15" s="106"/>
      <c r="Q15" s="106"/>
      <c r="R15" s="106"/>
      <c r="S15" s="106"/>
      <c r="T15" s="106"/>
      <c r="U15" s="107"/>
      <c r="V15" s="106"/>
      <c r="W15" s="108" t="str">
        <f>IF(COUNTA(A15:V15)=0,"",IF(OR(A15="",B15="",D15="",E15="",G15="",J15="",K15="",M15="",N15="",Q15="",R15=""),'Lists | القوائم'!$J$2,IF(AND(Q15="مستبعد",R15='Lists | القوائم'!$L$2),'Lists | القوائم'!$J$6,IF(OR(S15="",T15="",NOT(ISNUMBER(U15)),U15&lt;=0,U15&gt;2958465),'Lists | القوائم'!$J$5,IF(R15='Lists | القوائم'!$L$2,'Lists | القوائم'!$J$4,'Lists | القوائم'!$J$3)))))</f>
        <v/>
      </c>
      <c r="X15" s="107"/>
    </row>
    <row r="16" spans="1:24" ht="42" customHeight="1" x14ac:dyDescent="0.25">
      <c r="A16" s="105"/>
      <c r="B16" s="106"/>
      <c r="C16" s="106"/>
      <c r="D16" s="106"/>
      <c r="E16" s="106"/>
      <c r="F16" s="106"/>
      <c r="G16" s="106"/>
      <c r="H16" s="106"/>
      <c r="I16" s="106"/>
      <c r="J16" s="106"/>
      <c r="K16" s="106"/>
      <c r="L16" s="106"/>
      <c r="M16" s="106"/>
      <c r="N16" s="106"/>
      <c r="O16" s="106"/>
      <c r="P16" s="106"/>
      <c r="Q16" s="106"/>
      <c r="R16" s="106"/>
      <c r="S16" s="106"/>
      <c r="T16" s="106"/>
      <c r="U16" s="107"/>
      <c r="V16" s="106"/>
      <c r="W16" s="108" t="str">
        <f>IF(COUNTA(A16:V16)=0,"",IF(OR(A16="",B16="",D16="",E16="",G16="",J16="",K16="",M16="",N16="",Q16="",R16=""),'Lists | القوائم'!$J$2,IF(AND(Q16="مستبعد",R16='Lists | القوائم'!$L$2),'Lists | القوائم'!$J$6,IF(OR(S16="",T16="",NOT(ISNUMBER(U16)),U16&lt;=0,U16&gt;2958465),'Lists | القوائم'!$J$5,IF(R16='Lists | القوائم'!$L$2,'Lists | القوائم'!$J$4,'Lists | القوائم'!$J$3)))))</f>
        <v/>
      </c>
      <c r="X16" s="107"/>
    </row>
    <row r="17" spans="1:24" ht="42" customHeight="1" x14ac:dyDescent="0.25">
      <c r="A17" s="105"/>
      <c r="B17" s="106"/>
      <c r="C17" s="106"/>
      <c r="D17" s="106"/>
      <c r="E17" s="106"/>
      <c r="F17" s="106"/>
      <c r="G17" s="106"/>
      <c r="H17" s="106"/>
      <c r="I17" s="106"/>
      <c r="J17" s="106"/>
      <c r="K17" s="106"/>
      <c r="L17" s="106"/>
      <c r="M17" s="106"/>
      <c r="N17" s="106"/>
      <c r="O17" s="106"/>
      <c r="P17" s="106"/>
      <c r="Q17" s="106"/>
      <c r="R17" s="106"/>
      <c r="S17" s="106"/>
      <c r="T17" s="106"/>
      <c r="U17" s="107"/>
      <c r="V17" s="106"/>
      <c r="W17" s="108" t="str">
        <f>IF(COUNTA(A17:V17)=0,"",IF(OR(A17="",B17="",D17="",E17="",G17="",J17="",K17="",M17="",N17="",Q17="",R17=""),'Lists | القوائم'!$J$2,IF(AND(Q17="مستبعد",R17='Lists | القوائم'!$L$2),'Lists | القوائم'!$J$6,IF(OR(S17="",T17="",NOT(ISNUMBER(U17)),U17&lt;=0,U17&gt;2958465),'Lists | القوائم'!$J$5,IF(R17='Lists | القوائم'!$L$2,'Lists | القوائم'!$J$4,'Lists | القوائم'!$J$3)))))</f>
        <v/>
      </c>
      <c r="X17" s="107"/>
    </row>
    <row r="18" spans="1:24" ht="42" customHeight="1" x14ac:dyDescent="0.25">
      <c r="A18" s="105"/>
      <c r="B18" s="106"/>
      <c r="C18" s="106"/>
      <c r="D18" s="106"/>
      <c r="E18" s="106"/>
      <c r="F18" s="106"/>
      <c r="G18" s="106"/>
      <c r="H18" s="106"/>
      <c r="I18" s="106"/>
      <c r="J18" s="106"/>
      <c r="K18" s="106"/>
      <c r="L18" s="106"/>
      <c r="M18" s="106"/>
      <c r="N18" s="106"/>
      <c r="O18" s="106"/>
      <c r="P18" s="106"/>
      <c r="Q18" s="106"/>
      <c r="R18" s="106"/>
      <c r="S18" s="106"/>
      <c r="T18" s="106"/>
      <c r="U18" s="107"/>
      <c r="V18" s="106"/>
      <c r="W18" s="108" t="str">
        <f>IF(COUNTA(A18:V18)=0,"",IF(OR(A18="",B18="",D18="",E18="",G18="",J18="",K18="",M18="",N18="",Q18="",R18=""),'Lists | القوائم'!$J$2,IF(AND(Q18="مستبعد",R18='Lists | القوائم'!$L$2),'Lists | القوائم'!$J$6,IF(OR(S18="",T18="",NOT(ISNUMBER(U18)),U18&lt;=0,U18&gt;2958465),'Lists | القوائم'!$J$5,IF(R18='Lists | القوائم'!$L$2,'Lists | القوائم'!$J$4,'Lists | القوائم'!$J$3)))))</f>
        <v/>
      </c>
      <c r="X18" s="107"/>
    </row>
    <row r="19" spans="1:24" ht="42" customHeight="1" x14ac:dyDescent="0.25">
      <c r="A19" s="105"/>
      <c r="B19" s="106"/>
      <c r="C19" s="106"/>
      <c r="D19" s="106"/>
      <c r="E19" s="106"/>
      <c r="F19" s="106"/>
      <c r="G19" s="106"/>
      <c r="H19" s="106"/>
      <c r="I19" s="106"/>
      <c r="J19" s="106"/>
      <c r="K19" s="106"/>
      <c r="L19" s="106"/>
      <c r="M19" s="106"/>
      <c r="N19" s="106"/>
      <c r="O19" s="106"/>
      <c r="P19" s="106"/>
      <c r="Q19" s="106"/>
      <c r="R19" s="106"/>
      <c r="S19" s="106"/>
      <c r="T19" s="106"/>
      <c r="U19" s="107"/>
      <c r="V19" s="106"/>
      <c r="W19" s="108" t="str">
        <f>IF(COUNTA(A19:V19)=0,"",IF(OR(A19="",B19="",D19="",E19="",G19="",J19="",K19="",M19="",N19="",Q19="",R19=""),'Lists | القوائم'!$J$2,IF(AND(Q19="مستبعد",R19='Lists | القوائم'!$L$2),'Lists | القوائم'!$J$6,IF(OR(S19="",T19="",NOT(ISNUMBER(U19)),U19&lt;=0,U19&gt;2958465),'Lists | القوائم'!$J$5,IF(R19='Lists | القوائم'!$L$2,'Lists | القوائم'!$J$4,'Lists | القوائم'!$J$3)))))</f>
        <v/>
      </c>
      <c r="X19" s="107"/>
    </row>
    <row r="20" spans="1:24" ht="42" customHeight="1" x14ac:dyDescent="0.25">
      <c r="A20" s="105"/>
      <c r="B20" s="106"/>
      <c r="C20" s="106"/>
      <c r="D20" s="106"/>
      <c r="E20" s="106"/>
      <c r="F20" s="106"/>
      <c r="G20" s="106"/>
      <c r="H20" s="106"/>
      <c r="I20" s="106"/>
      <c r="J20" s="106"/>
      <c r="K20" s="106"/>
      <c r="L20" s="106"/>
      <c r="M20" s="106"/>
      <c r="N20" s="106"/>
      <c r="O20" s="106"/>
      <c r="P20" s="106"/>
      <c r="Q20" s="106"/>
      <c r="R20" s="106"/>
      <c r="S20" s="106"/>
      <c r="T20" s="106"/>
      <c r="U20" s="107"/>
      <c r="V20" s="106"/>
      <c r="W20" s="108" t="str">
        <f>IF(COUNTA(A20:V20)=0,"",IF(OR(A20="",B20="",D20="",E20="",G20="",J20="",K20="",M20="",N20="",Q20="",R20=""),'Lists | القوائم'!$J$2,IF(AND(Q20="مستبعد",R20='Lists | القوائم'!$L$2),'Lists | القوائم'!$J$6,IF(OR(S20="",T20="",NOT(ISNUMBER(U20)),U20&lt;=0,U20&gt;2958465),'Lists | القوائم'!$J$5,IF(R20='Lists | القوائم'!$L$2,'Lists | القوائم'!$J$4,'Lists | القوائم'!$J$3)))))</f>
        <v/>
      </c>
      <c r="X20" s="107"/>
    </row>
    <row r="21" spans="1:24" ht="42" customHeight="1" x14ac:dyDescent="0.25">
      <c r="A21" s="105"/>
      <c r="B21" s="106"/>
      <c r="C21" s="106"/>
      <c r="D21" s="106"/>
      <c r="E21" s="106"/>
      <c r="F21" s="106"/>
      <c r="G21" s="106"/>
      <c r="H21" s="106"/>
      <c r="I21" s="106"/>
      <c r="J21" s="106"/>
      <c r="K21" s="106"/>
      <c r="L21" s="106"/>
      <c r="M21" s="106"/>
      <c r="N21" s="106"/>
      <c r="O21" s="106"/>
      <c r="P21" s="106"/>
      <c r="Q21" s="106"/>
      <c r="R21" s="106"/>
      <c r="S21" s="106"/>
      <c r="T21" s="106"/>
      <c r="U21" s="107"/>
      <c r="V21" s="106"/>
      <c r="W21" s="108" t="str">
        <f>IF(COUNTA(A21:V21)=0,"",IF(OR(A21="",B21="",D21="",E21="",G21="",J21="",K21="",M21="",N21="",Q21="",R21=""),'Lists | القوائم'!$J$2,IF(AND(Q21="مستبعد",R21='Lists | القوائم'!$L$2),'Lists | القوائم'!$J$6,IF(OR(S21="",T21="",NOT(ISNUMBER(U21)),U21&lt;=0,U21&gt;2958465),'Lists | القوائم'!$J$5,IF(R21='Lists | القوائم'!$L$2,'Lists | القوائم'!$J$4,'Lists | القوائم'!$J$3)))))</f>
        <v/>
      </c>
      <c r="X21" s="107"/>
    </row>
    <row r="22" spans="1:24" ht="42" customHeight="1" x14ac:dyDescent="0.25">
      <c r="A22" s="105"/>
      <c r="B22" s="106"/>
      <c r="C22" s="106"/>
      <c r="D22" s="106"/>
      <c r="E22" s="106"/>
      <c r="F22" s="106"/>
      <c r="G22" s="106"/>
      <c r="H22" s="106"/>
      <c r="I22" s="106"/>
      <c r="J22" s="106"/>
      <c r="K22" s="106"/>
      <c r="L22" s="106"/>
      <c r="M22" s="106"/>
      <c r="N22" s="106"/>
      <c r="O22" s="106"/>
      <c r="P22" s="106"/>
      <c r="Q22" s="106"/>
      <c r="R22" s="106"/>
      <c r="S22" s="106"/>
      <c r="T22" s="106"/>
      <c r="U22" s="107"/>
      <c r="V22" s="106"/>
      <c r="W22" s="108" t="str">
        <f>IF(COUNTA(A22:V22)=0,"",IF(OR(A22="",B22="",D22="",E22="",G22="",J22="",K22="",M22="",N22="",Q22="",R22=""),'Lists | القوائم'!$J$2,IF(AND(Q22="مستبعد",R22='Lists | القوائم'!$L$2),'Lists | القوائم'!$J$6,IF(OR(S22="",T22="",NOT(ISNUMBER(U22)),U22&lt;=0,U22&gt;2958465),'Lists | القوائم'!$J$5,IF(R22='Lists | القوائم'!$L$2,'Lists | القوائم'!$J$4,'Lists | القوائم'!$J$3)))))</f>
        <v/>
      </c>
      <c r="X22" s="107"/>
    </row>
    <row r="23" spans="1:24" ht="42" customHeight="1" x14ac:dyDescent="0.25">
      <c r="A23" s="105"/>
      <c r="B23" s="106"/>
      <c r="C23" s="106"/>
      <c r="D23" s="106"/>
      <c r="E23" s="106"/>
      <c r="F23" s="106"/>
      <c r="G23" s="106"/>
      <c r="H23" s="106"/>
      <c r="I23" s="106"/>
      <c r="J23" s="106"/>
      <c r="K23" s="106"/>
      <c r="L23" s="106"/>
      <c r="M23" s="106"/>
      <c r="N23" s="106"/>
      <c r="O23" s="106"/>
      <c r="P23" s="106"/>
      <c r="Q23" s="106"/>
      <c r="R23" s="106"/>
      <c r="S23" s="106"/>
      <c r="T23" s="106"/>
      <c r="U23" s="107"/>
      <c r="V23" s="106"/>
      <c r="W23" s="108" t="str">
        <f>IF(COUNTA(A23:V23)=0,"",IF(OR(A23="",B23="",D23="",E23="",G23="",J23="",K23="",M23="",N23="",Q23="",R23=""),'Lists | القوائم'!$J$2,IF(AND(Q23="مستبعد",R23='Lists | القوائم'!$L$2),'Lists | القوائم'!$J$6,IF(OR(S23="",T23="",NOT(ISNUMBER(U23)),U23&lt;=0,U23&gt;2958465),'Lists | القوائم'!$J$5,IF(R23='Lists | القوائم'!$L$2,'Lists | القوائم'!$J$4,'Lists | القوائم'!$J$3)))))</f>
        <v/>
      </c>
      <c r="X23" s="107"/>
    </row>
    <row r="24" spans="1:24" ht="42" customHeight="1" x14ac:dyDescent="0.25">
      <c r="A24" s="105"/>
      <c r="B24" s="106"/>
      <c r="C24" s="106"/>
      <c r="D24" s="106"/>
      <c r="E24" s="106"/>
      <c r="F24" s="106"/>
      <c r="G24" s="106"/>
      <c r="H24" s="106"/>
      <c r="I24" s="106"/>
      <c r="J24" s="106"/>
      <c r="K24" s="106"/>
      <c r="L24" s="106"/>
      <c r="M24" s="106"/>
      <c r="N24" s="106"/>
      <c r="O24" s="106"/>
      <c r="P24" s="106"/>
      <c r="Q24" s="106"/>
      <c r="R24" s="106"/>
      <c r="S24" s="106"/>
      <c r="T24" s="106"/>
      <c r="U24" s="107"/>
      <c r="V24" s="106"/>
      <c r="W24" s="108" t="str">
        <f>IF(COUNTA(A24:V24)=0,"",IF(OR(A24="",B24="",D24="",E24="",G24="",J24="",K24="",M24="",N24="",Q24="",R24=""),'Lists | القوائم'!$J$2,IF(AND(Q24="مستبعد",R24='Lists | القوائم'!$L$2),'Lists | القوائم'!$J$6,IF(OR(S24="",T24="",NOT(ISNUMBER(U24)),U24&lt;=0,U24&gt;2958465),'Lists | القوائم'!$J$5,IF(R24='Lists | القوائم'!$L$2,'Lists | القوائم'!$J$4,'Lists | القوائم'!$J$3)))))</f>
        <v/>
      </c>
      <c r="X24" s="107"/>
    </row>
    <row r="25" spans="1:24" ht="42" customHeight="1" x14ac:dyDescent="0.25">
      <c r="A25" s="105"/>
      <c r="B25" s="106"/>
      <c r="C25" s="106"/>
      <c r="D25" s="106"/>
      <c r="E25" s="106"/>
      <c r="F25" s="106"/>
      <c r="G25" s="106"/>
      <c r="H25" s="106"/>
      <c r="I25" s="106"/>
      <c r="J25" s="106"/>
      <c r="K25" s="106"/>
      <c r="L25" s="106"/>
      <c r="M25" s="106"/>
      <c r="N25" s="106"/>
      <c r="O25" s="106"/>
      <c r="P25" s="106"/>
      <c r="Q25" s="106"/>
      <c r="R25" s="106"/>
      <c r="S25" s="106"/>
      <c r="T25" s="106"/>
      <c r="U25" s="107"/>
      <c r="V25" s="106"/>
      <c r="W25" s="108" t="str">
        <f>IF(COUNTA(A25:V25)=0,"",IF(OR(A25="",B25="",D25="",E25="",G25="",J25="",K25="",M25="",N25="",Q25="",R25=""),'Lists | القوائم'!$J$2,IF(AND(Q25="مستبعد",R25='Lists | القوائم'!$L$2),'Lists | القوائم'!$J$6,IF(OR(S25="",T25="",NOT(ISNUMBER(U25)),U25&lt;=0,U25&gt;2958465),'Lists | القوائم'!$J$5,IF(R25='Lists | القوائم'!$L$2,'Lists | القوائم'!$J$4,'Lists | القوائم'!$J$3)))))</f>
        <v/>
      </c>
      <c r="X25" s="107"/>
    </row>
    <row r="26" spans="1:24" ht="42" customHeight="1" x14ac:dyDescent="0.25">
      <c r="A26" s="105"/>
      <c r="B26" s="106"/>
      <c r="C26" s="106"/>
      <c r="D26" s="106"/>
      <c r="E26" s="106"/>
      <c r="F26" s="106"/>
      <c r="G26" s="106"/>
      <c r="H26" s="106"/>
      <c r="I26" s="106"/>
      <c r="J26" s="106"/>
      <c r="K26" s="106"/>
      <c r="L26" s="106"/>
      <c r="M26" s="106"/>
      <c r="N26" s="106"/>
      <c r="O26" s="106"/>
      <c r="P26" s="106"/>
      <c r="Q26" s="106"/>
      <c r="R26" s="106"/>
      <c r="S26" s="106"/>
      <c r="T26" s="106"/>
      <c r="U26" s="107"/>
      <c r="V26" s="106"/>
      <c r="W26" s="108" t="str">
        <f>IF(COUNTA(A26:V26)=0,"",IF(OR(A26="",B26="",D26="",E26="",G26="",J26="",K26="",M26="",N26="",Q26="",R26=""),'Lists | القوائم'!$J$2,IF(AND(Q26="مستبعد",R26='Lists | القوائم'!$L$2),'Lists | القوائم'!$J$6,IF(OR(S26="",T26="",NOT(ISNUMBER(U26)),U26&lt;=0,U26&gt;2958465),'Lists | القوائم'!$J$5,IF(R26='Lists | القوائم'!$L$2,'Lists | القوائم'!$J$4,'Lists | القوائم'!$J$3)))))</f>
        <v/>
      </c>
      <c r="X26" s="107"/>
    </row>
    <row r="27" spans="1:24" ht="42" customHeight="1" x14ac:dyDescent="0.25">
      <c r="A27" s="105"/>
      <c r="B27" s="106"/>
      <c r="C27" s="106"/>
      <c r="D27" s="106"/>
      <c r="E27" s="106"/>
      <c r="F27" s="106"/>
      <c r="G27" s="106"/>
      <c r="H27" s="106"/>
      <c r="I27" s="106"/>
      <c r="J27" s="106"/>
      <c r="K27" s="106"/>
      <c r="L27" s="106"/>
      <c r="M27" s="106"/>
      <c r="N27" s="106"/>
      <c r="O27" s="106"/>
      <c r="P27" s="106"/>
      <c r="Q27" s="106"/>
      <c r="R27" s="106"/>
      <c r="S27" s="106"/>
      <c r="T27" s="106"/>
      <c r="U27" s="107"/>
      <c r="V27" s="106"/>
      <c r="W27" s="108" t="str">
        <f>IF(COUNTA(A27:V27)=0,"",IF(OR(A27="",B27="",D27="",E27="",G27="",J27="",K27="",M27="",N27="",Q27="",R27=""),'Lists | القوائم'!$J$2,IF(AND(Q27="مستبعد",R27='Lists | القوائم'!$L$2),'Lists | القوائم'!$J$6,IF(OR(S27="",T27="",NOT(ISNUMBER(U27)),U27&lt;=0,U27&gt;2958465),'Lists | القوائم'!$J$5,IF(R27='Lists | القوائم'!$L$2,'Lists | القوائم'!$J$4,'Lists | القوائم'!$J$3)))))</f>
        <v/>
      </c>
      <c r="X27" s="107"/>
    </row>
    <row r="28" spans="1:24" ht="42" customHeight="1" x14ac:dyDescent="0.25">
      <c r="A28" s="105"/>
      <c r="B28" s="106"/>
      <c r="C28" s="106"/>
      <c r="D28" s="106"/>
      <c r="E28" s="106"/>
      <c r="F28" s="106"/>
      <c r="G28" s="106"/>
      <c r="H28" s="106"/>
      <c r="I28" s="106"/>
      <c r="J28" s="106"/>
      <c r="K28" s="106"/>
      <c r="L28" s="106"/>
      <c r="M28" s="106"/>
      <c r="N28" s="106"/>
      <c r="O28" s="106"/>
      <c r="P28" s="106"/>
      <c r="Q28" s="106"/>
      <c r="R28" s="106"/>
      <c r="S28" s="106"/>
      <c r="T28" s="106"/>
      <c r="U28" s="107"/>
      <c r="V28" s="106"/>
      <c r="W28" s="108" t="str">
        <f>IF(COUNTA(A28:V28)=0,"",IF(OR(A28="",B28="",D28="",E28="",G28="",J28="",K28="",M28="",N28="",Q28="",R28=""),'Lists | القوائم'!$J$2,IF(AND(Q28="مستبعد",R28='Lists | القوائم'!$L$2),'Lists | القوائم'!$J$6,IF(OR(S28="",T28="",NOT(ISNUMBER(U28)),U28&lt;=0,U28&gt;2958465),'Lists | القوائم'!$J$5,IF(R28='Lists | القوائم'!$L$2,'Lists | القوائم'!$J$4,'Lists | القوائم'!$J$3)))))</f>
        <v/>
      </c>
      <c r="X28" s="107"/>
    </row>
    <row r="29" spans="1:24" ht="42" customHeight="1" x14ac:dyDescent="0.25">
      <c r="A29" s="105"/>
      <c r="B29" s="106"/>
      <c r="C29" s="106"/>
      <c r="D29" s="106"/>
      <c r="E29" s="106"/>
      <c r="F29" s="106"/>
      <c r="G29" s="106"/>
      <c r="H29" s="106"/>
      <c r="I29" s="106"/>
      <c r="J29" s="106"/>
      <c r="K29" s="106"/>
      <c r="L29" s="106"/>
      <c r="M29" s="106"/>
      <c r="N29" s="106"/>
      <c r="O29" s="106"/>
      <c r="P29" s="106"/>
      <c r="Q29" s="106"/>
      <c r="R29" s="106"/>
      <c r="S29" s="106"/>
      <c r="T29" s="106"/>
      <c r="U29" s="107"/>
      <c r="V29" s="106"/>
      <c r="W29" s="108" t="str">
        <f>IF(COUNTA(A29:V29)=0,"",IF(OR(A29="",B29="",D29="",E29="",G29="",J29="",K29="",M29="",N29="",Q29="",R29=""),'Lists | القوائم'!$J$2,IF(AND(Q29="مستبعد",R29='Lists | القوائم'!$L$2),'Lists | القوائم'!$J$6,IF(OR(S29="",T29="",NOT(ISNUMBER(U29)),U29&lt;=0,U29&gt;2958465),'Lists | القوائم'!$J$5,IF(R29='Lists | القوائم'!$L$2,'Lists | القوائم'!$J$4,'Lists | القوائم'!$J$3)))))</f>
        <v/>
      </c>
      <c r="X29" s="107"/>
    </row>
    <row r="30" spans="1:24" ht="42" customHeight="1" x14ac:dyDescent="0.25">
      <c r="A30" s="105"/>
      <c r="B30" s="106"/>
      <c r="C30" s="106"/>
      <c r="D30" s="106"/>
      <c r="E30" s="106"/>
      <c r="F30" s="106"/>
      <c r="G30" s="106"/>
      <c r="H30" s="106"/>
      <c r="I30" s="106"/>
      <c r="J30" s="106"/>
      <c r="K30" s="106"/>
      <c r="L30" s="106"/>
      <c r="M30" s="106"/>
      <c r="N30" s="106"/>
      <c r="O30" s="106"/>
      <c r="P30" s="106"/>
      <c r="Q30" s="106"/>
      <c r="R30" s="106"/>
      <c r="S30" s="106"/>
      <c r="T30" s="106"/>
      <c r="U30" s="107"/>
      <c r="V30" s="106"/>
      <c r="W30" s="108" t="str">
        <f>IF(COUNTA(A30:V30)=0,"",IF(OR(A30="",B30="",D30="",E30="",G30="",J30="",K30="",M30="",N30="",Q30="",R30=""),'Lists | القوائم'!$J$2,IF(AND(Q30="مستبعد",R30='Lists | القوائم'!$L$2),'Lists | القوائم'!$J$6,IF(OR(S30="",T30="",NOT(ISNUMBER(U30)),U30&lt;=0,U30&gt;2958465),'Lists | القوائم'!$J$5,IF(R30='Lists | القوائم'!$L$2,'Lists | القوائم'!$J$4,'Lists | القوائم'!$J$3)))))</f>
        <v/>
      </c>
      <c r="X30" s="107"/>
    </row>
    <row r="31" spans="1:24" ht="42" customHeight="1" x14ac:dyDescent="0.25">
      <c r="A31" s="105"/>
      <c r="B31" s="106"/>
      <c r="C31" s="106"/>
      <c r="D31" s="106"/>
      <c r="E31" s="106"/>
      <c r="F31" s="106"/>
      <c r="G31" s="106"/>
      <c r="H31" s="106"/>
      <c r="I31" s="106"/>
      <c r="J31" s="106"/>
      <c r="K31" s="106"/>
      <c r="L31" s="106"/>
      <c r="M31" s="106"/>
      <c r="N31" s="106"/>
      <c r="O31" s="106"/>
      <c r="P31" s="106"/>
      <c r="Q31" s="106"/>
      <c r="R31" s="106"/>
      <c r="S31" s="106"/>
      <c r="T31" s="106"/>
      <c r="U31" s="107"/>
      <c r="V31" s="106"/>
      <c r="W31" s="108" t="str">
        <f>IF(COUNTA(A31:V31)=0,"",IF(OR(A31="",B31="",D31="",E31="",G31="",J31="",K31="",M31="",N31="",Q31="",R31=""),'Lists | القوائم'!$J$2,IF(AND(Q31="مستبعد",R31='Lists | القوائم'!$L$2),'Lists | القوائم'!$J$6,IF(OR(S31="",T31="",NOT(ISNUMBER(U31)),U31&lt;=0,U31&gt;2958465),'Lists | القوائم'!$J$5,IF(R31='Lists | القوائم'!$L$2,'Lists | القوائم'!$J$4,'Lists | القوائم'!$J$3)))))</f>
        <v/>
      </c>
      <c r="X31" s="107"/>
    </row>
    <row r="32" spans="1:24" ht="42" customHeight="1" x14ac:dyDescent="0.25">
      <c r="A32" s="105"/>
      <c r="B32" s="106"/>
      <c r="C32" s="106"/>
      <c r="D32" s="106"/>
      <c r="E32" s="106"/>
      <c r="F32" s="106"/>
      <c r="G32" s="106"/>
      <c r="H32" s="106"/>
      <c r="I32" s="106"/>
      <c r="J32" s="106"/>
      <c r="K32" s="106"/>
      <c r="L32" s="106"/>
      <c r="M32" s="106"/>
      <c r="N32" s="106"/>
      <c r="O32" s="106"/>
      <c r="P32" s="106"/>
      <c r="Q32" s="106"/>
      <c r="R32" s="106"/>
      <c r="S32" s="106"/>
      <c r="T32" s="106"/>
      <c r="U32" s="107"/>
      <c r="V32" s="106"/>
      <c r="W32" s="108" t="str">
        <f>IF(COUNTA(A32:V32)=0,"",IF(OR(A32="",B32="",D32="",E32="",G32="",J32="",K32="",M32="",N32="",Q32="",R32=""),'Lists | القوائم'!$J$2,IF(AND(Q32="مستبعد",R32='Lists | القوائم'!$L$2),'Lists | القوائم'!$J$6,IF(OR(S32="",T32="",NOT(ISNUMBER(U32)),U32&lt;=0,U32&gt;2958465),'Lists | القوائم'!$J$5,IF(R32='Lists | القوائم'!$L$2,'Lists | القوائم'!$J$4,'Lists | القوائم'!$J$3)))))</f>
        <v/>
      </c>
      <c r="X32" s="107"/>
    </row>
    <row r="33" spans="1:24" ht="42" customHeight="1" x14ac:dyDescent="0.25">
      <c r="A33" s="105"/>
      <c r="B33" s="106"/>
      <c r="C33" s="106"/>
      <c r="D33" s="106"/>
      <c r="E33" s="106"/>
      <c r="F33" s="106"/>
      <c r="G33" s="106"/>
      <c r="H33" s="106"/>
      <c r="I33" s="106"/>
      <c r="J33" s="106"/>
      <c r="K33" s="106"/>
      <c r="L33" s="106"/>
      <c r="M33" s="106"/>
      <c r="N33" s="106"/>
      <c r="O33" s="106"/>
      <c r="P33" s="106"/>
      <c r="Q33" s="106"/>
      <c r="R33" s="106"/>
      <c r="S33" s="106"/>
      <c r="T33" s="106"/>
      <c r="U33" s="107"/>
      <c r="V33" s="106"/>
      <c r="W33" s="108" t="str">
        <f>IF(COUNTA(A33:V33)=0,"",IF(OR(A33="",B33="",D33="",E33="",G33="",J33="",K33="",M33="",N33="",Q33="",R33=""),'Lists | القوائم'!$J$2,IF(AND(Q33="مستبعد",R33='Lists | القوائم'!$L$2),'Lists | القوائم'!$J$6,IF(OR(S33="",T33="",NOT(ISNUMBER(U33)),U33&lt;=0,U33&gt;2958465),'Lists | القوائم'!$J$5,IF(R33='Lists | القوائم'!$L$2,'Lists | القوائم'!$J$4,'Lists | القوائم'!$J$3)))))</f>
        <v/>
      </c>
      <c r="X33" s="107"/>
    </row>
    <row r="34" spans="1:24" ht="42" customHeight="1" x14ac:dyDescent="0.25">
      <c r="A34" s="105"/>
      <c r="B34" s="106"/>
      <c r="C34" s="106"/>
      <c r="D34" s="106"/>
      <c r="E34" s="106"/>
      <c r="F34" s="106"/>
      <c r="G34" s="106"/>
      <c r="H34" s="106"/>
      <c r="I34" s="106"/>
      <c r="J34" s="106"/>
      <c r="K34" s="106"/>
      <c r="L34" s="106"/>
      <c r="M34" s="106"/>
      <c r="N34" s="106"/>
      <c r="O34" s="106"/>
      <c r="P34" s="106"/>
      <c r="Q34" s="106"/>
      <c r="R34" s="106"/>
      <c r="S34" s="106"/>
      <c r="T34" s="106"/>
      <c r="U34" s="107"/>
      <c r="V34" s="106"/>
      <c r="W34" s="108" t="str">
        <f>IF(COUNTA(A34:V34)=0,"",IF(OR(A34="",B34="",D34="",E34="",G34="",J34="",K34="",M34="",N34="",Q34="",R34=""),'Lists | القوائم'!$J$2,IF(AND(Q34="مستبعد",R34='Lists | القوائم'!$L$2),'Lists | القوائم'!$J$6,IF(OR(S34="",T34="",NOT(ISNUMBER(U34)),U34&lt;=0,U34&gt;2958465),'Lists | القوائم'!$J$5,IF(R34='Lists | القوائم'!$L$2,'Lists | القوائم'!$J$4,'Lists | القوائم'!$J$3)))))</f>
        <v/>
      </c>
      <c r="X34" s="107"/>
    </row>
    <row r="35" spans="1:24" ht="42" customHeight="1" x14ac:dyDescent="0.25">
      <c r="A35" s="105"/>
      <c r="B35" s="106"/>
      <c r="C35" s="106"/>
      <c r="D35" s="106"/>
      <c r="E35" s="106"/>
      <c r="F35" s="106"/>
      <c r="G35" s="106"/>
      <c r="H35" s="106"/>
      <c r="I35" s="106"/>
      <c r="J35" s="106"/>
      <c r="K35" s="106"/>
      <c r="L35" s="106"/>
      <c r="M35" s="106"/>
      <c r="N35" s="106"/>
      <c r="O35" s="106"/>
      <c r="P35" s="106"/>
      <c r="Q35" s="106"/>
      <c r="R35" s="106"/>
      <c r="S35" s="106"/>
      <c r="T35" s="106"/>
      <c r="U35" s="107"/>
      <c r="V35" s="106"/>
      <c r="W35" s="108" t="str">
        <f>IF(COUNTA(A35:V35)=0,"",IF(OR(A35="",B35="",D35="",E35="",G35="",J35="",K35="",M35="",N35="",Q35="",R35=""),'Lists | القوائم'!$J$2,IF(AND(Q35="مستبعد",R35='Lists | القوائم'!$L$2),'Lists | القوائم'!$J$6,IF(OR(S35="",T35="",NOT(ISNUMBER(U35)),U35&lt;=0,U35&gt;2958465),'Lists | القوائم'!$J$5,IF(R35='Lists | القوائم'!$L$2,'Lists | القوائم'!$J$4,'Lists | القوائم'!$J$3)))))</f>
        <v/>
      </c>
      <c r="X35" s="107"/>
    </row>
    <row r="36" spans="1:24" ht="42" customHeight="1" x14ac:dyDescent="0.25">
      <c r="A36" s="105"/>
      <c r="B36" s="106"/>
      <c r="C36" s="106"/>
      <c r="D36" s="106"/>
      <c r="E36" s="106"/>
      <c r="F36" s="106"/>
      <c r="G36" s="106"/>
      <c r="H36" s="106"/>
      <c r="I36" s="106"/>
      <c r="J36" s="106"/>
      <c r="K36" s="106"/>
      <c r="L36" s="106"/>
      <c r="M36" s="106"/>
      <c r="N36" s="106"/>
      <c r="O36" s="106"/>
      <c r="P36" s="106"/>
      <c r="Q36" s="106"/>
      <c r="R36" s="106"/>
      <c r="S36" s="106"/>
      <c r="T36" s="106"/>
      <c r="U36" s="107"/>
      <c r="V36" s="106"/>
      <c r="W36" s="108" t="str">
        <f>IF(COUNTA(A36:V36)=0,"",IF(OR(A36="",B36="",D36="",E36="",G36="",J36="",K36="",M36="",N36="",Q36="",R36=""),'Lists | القوائم'!$J$2,IF(AND(Q36="مستبعد",R36='Lists | القوائم'!$L$2),'Lists | القوائم'!$J$6,IF(OR(S36="",T36="",NOT(ISNUMBER(U36)),U36&lt;=0,U36&gt;2958465),'Lists | القوائم'!$J$5,IF(R36='Lists | القوائم'!$L$2,'Lists | القوائم'!$J$4,'Lists | القوائم'!$J$3)))))</f>
        <v/>
      </c>
      <c r="X36" s="107"/>
    </row>
    <row r="37" spans="1:24" ht="42" customHeight="1" x14ac:dyDescent="0.25">
      <c r="A37" s="105"/>
      <c r="B37" s="106"/>
      <c r="C37" s="106"/>
      <c r="D37" s="106"/>
      <c r="E37" s="106"/>
      <c r="F37" s="106"/>
      <c r="G37" s="106"/>
      <c r="H37" s="106"/>
      <c r="I37" s="106"/>
      <c r="J37" s="106"/>
      <c r="K37" s="106"/>
      <c r="L37" s="106"/>
      <c r="M37" s="106"/>
      <c r="N37" s="106"/>
      <c r="O37" s="106"/>
      <c r="P37" s="106"/>
      <c r="Q37" s="106"/>
      <c r="R37" s="106"/>
      <c r="S37" s="106"/>
      <c r="T37" s="106"/>
      <c r="U37" s="107"/>
      <c r="V37" s="106"/>
      <c r="W37" s="108" t="str">
        <f>IF(COUNTA(A37:V37)=0,"",IF(OR(A37="",B37="",D37="",E37="",G37="",J37="",K37="",M37="",N37="",Q37="",R37=""),'Lists | القوائم'!$J$2,IF(AND(Q37="مستبعد",R37='Lists | القوائم'!$L$2),'Lists | القوائم'!$J$6,IF(OR(S37="",T37="",NOT(ISNUMBER(U37)),U37&lt;=0,U37&gt;2958465),'Lists | القوائم'!$J$5,IF(R37='Lists | القوائم'!$L$2,'Lists | القوائم'!$J$4,'Lists | القوائم'!$J$3)))))</f>
        <v/>
      </c>
      <c r="X37" s="107"/>
    </row>
    <row r="38" spans="1:24" ht="42" customHeight="1" x14ac:dyDescent="0.25">
      <c r="A38" s="105"/>
      <c r="B38" s="106"/>
      <c r="C38" s="106"/>
      <c r="D38" s="106"/>
      <c r="E38" s="106"/>
      <c r="F38" s="106"/>
      <c r="G38" s="106"/>
      <c r="H38" s="106"/>
      <c r="I38" s="106"/>
      <c r="J38" s="106"/>
      <c r="K38" s="106"/>
      <c r="L38" s="106"/>
      <c r="M38" s="106"/>
      <c r="N38" s="106"/>
      <c r="O38" s="106"/>
      <c r="P38" s="106"/>
      <c r="Q38" s="106"/>
      <c r="R38" s="106"/>
      <c r="S38" s="106"/>
      <c r="T38" s="106"/>
      <c r="U38" s="107"/>
      <c r="V38" s="106"/>
      <c r="W38" s="108" t="str">
        <f>IF(COUNTA(A38:V38)=0,"",IF(OR(A38="",B38="",D38="",E38="",G38="",J38="",K38="",M38="",N38="",Q38="",R38=""),'Lists | القوائم'!$J$2,IF(AND(Q38="مستبعد",R38='Lists | القوائم'!$L$2),'Lists | القوائم'!$J$6,IF(OR(S38="",T38="",NOT(ISNUMBER(U38)),U38&lt;=0,U38&gt;2958465),'Lists | القوائم'!$J$5,IF(R38='Lists | القوائم'!$L$2,'Lists | القوائم'!$J$4,'Lists | القوائم'!$J$3)))))</f>
        <v/>
      </c>
      <c r="X38" s="107"/>
    </row>
    <row r="39" spans="1:24" ht="42" customHeight="1" x14ac:dyDescent="0.25">
      <c r="A39" s="105"/>
      <c r="B39" s="106"/>
      <c r="C39" s="106"/>
      <c r="D39" s="106"/>
      <c r="E39" s="106"/>
      <c r="F39" s="106"/>
      <c r="G39" s="106"/>
      <c r="H39" s="106"/>
      <c r="I39" s="106"/>
      <c r="J39" s="106"/>
      <c r="K39" s="106"/>
      <c r="L39" s="106"/>
      <c r="M39" s="106"/>
      <c r="N39" s="106"/>
      <c r="O39" s="106"/>
      <c r="P39" s="106"/>
      <c r="Q39" s="106"/>
      <c r="R39" s="106"/>
      <c r="S39" s="106"/>
      <c r="T39" s="106"/>
      <c r="U39" s="107"/>
      <c r="V39" s="106"/>
      <c r="W39" s="108" t="str">
        <f>IF(COUNTA(A39:V39)=0,"",IF(OR(A39="",B39="",D39="",E39="",G39="",J39="",K39="",M39="",N39="",Q39="",R39=""),'Lists | القوائم'!$J$2,IF(AND(Q39="مستبعد",R39='Lists | القوائم'!$L$2),'Lists | القوائم'!$J$6,IF(OR(S39="",T39="",NOT(ISNUMBER(U39)),U39&lt;=0,U39&gt;2958465),'Lists | القوائم'!$J$5,IF(R39='Lists | القوائم'!$L$2,'Lists | القوائم'!$J$4,'Lists | القوائم'!$J$3)))))</f>
        <v/>
      </c>
      <c r="X39" s="107"/>
    </row>
    <row r="40" spans="1:24" ht="42" customHeight="1" x14ac:dyDescent="0.25">
      <c r="A40" s="105"/>
      <c r="B40" s="106"/>
      <c r="C40" s="106"/>
      <c r="D40" s="106"/>
      <c r="E40" s="106"/>
      <c r="F40" s="106"/>
      <c r="G40" s="106"/>
      <c r="H40" s="106"/>
      <c r="I40" s="106"/>
      <c r="J40" s="106"/>
      <c r="K40" s="106"/>
      <c r="L40" s="106"/>
      <c r="M40" s="106"/>
      <c r="N40" s="106"/>
      <c r="O40" s="106"/>
      <c r="P40" s="106"/>
      <c r="Q40" s="106"/>
      <c r="R40" s="106"/>
      <c r="S40" s="106"/>
      <c r="T40" s="106"/>
      <c r="U40" s="107"/>
      <c r="V40" s="106"/>
      <c r="W40" s="108" t="str">
        <f>IF(COUNTA(A40:V40)=0,"",IF(OR(A40="",B40="",D40="",E40="",G40="",J40="",K40="",M40="",N40="",Q40="",R40=""),'Lists | القوائم'!$J$2,IF(AND(Q40="مستبعد",R40='Lists | القوائم'!$L$2),'Lists | القوائم'!$J$6,IF(OR(S40="",T40="",NOT(ISNUMBER(U40)),U40&lt;=0,U40&gt;2958465),'Lists | القوائم'!$J$5,IF(R40='Lists | القوائم'!$L$2,'Lists | القوائم'!$J$4,'Lists | القوائم'!$J$3)))))</f>
        <v/>
      </c>
      <c r="X40" s="107"/>
    </row>
    <row r="41" spans="1:24" ht="42" customHeight="1" x14ac:dyDescent="0.25">
      <c r="A41" s="105"/>
      <c r="B41" s="106"/>
      <c r="C41" s="106"/>
      <c r="D41" s="106"/>
      <c r="E41" s="106"/>
      <c r="F41" s="106"/>
      <c r="G41" s="106"/>
      <c r="H41" s="106"/>
      <c r="I41" s="106"/>
      <c r="J41" s="106"/>
      <c r="K41" s="106"/>
      <c r="L41" s="106"/>
      <c r="M41" s="106"/>
      <c r="N41" s="106"/>
      <c r="O41" s="106"/>
      <c r="P41" s="106"/>
      <c r="Q41" s="106"/>
      <c r="R41" s="106"/>
      <c r="S41" s="106"/>
      <c r="T41" s="106"/>
      <c r="U41" s="107"/>
      <c r="V41" s="106"/>
      <c r="W41" s="108" t="str">
        <f>IF(COUNTA(A41:V41)=0,"",IF(OR(A41="",B41="",D41="",E41="",G41="",J41="",K41="",M41="",N41="",Q41="",R41=""),'Lists | القوائم'!$J$2,IF(AND(Q41="مستبعد",R41='Lists | القوائم'!$L$2),'Lists | القوائم'!$J$6,IF(OR(S41="",T41="",NOT(ISNUMBER(U41)),U41&lt;=0,U41&gt;2958465),'Lists | القوائم'!$J$5,IF(R41='Lists | القوائم'!$L$2,'Lists | القوائم'!$J$4,'Lists | القوائم'!$J$3)))))</f>
        <v/>
      </c>
      <c r="X41" s="107"/>
    </row>
    <row r="42" spans="1:24" ht="42" customHeight="1" x14ac:dyDescent="0.25">
      <c r="A42" s="105"/>
      <c r="B42" s="106"/>
      <c r="C42" s="106"/>
      <c r="D42" s="106"/>
      <c r="E42" s="106"/>
      <c r="F42" s="106"/>
      <c r="G42" s="106"/>
      <c r="H42" s="106"/>
      <c r="I42" s="106"/>
      <c r="J42" s="106"/>
      <c r="K42" s="106"/>
      <c r="L42" s="106"/>
      <c r="M42" s="106"/>
      <c r="N42" s="106"/>
      <c r="O42" s="106"/>
      <c r="P42" s="106"/>
      <c r="Q42" s="106"/>
      <c r="R42" s="106"/>
      <c r="S42" s="106"/>
      <c r="T42" s="106"/>
      <c r="U42" s="107"/>
      <c r="V42" s="106"/>
      <c r="W42" s="108" t="str">
        <f>IF(COUNTA(A42:V42)=0,"",IF(OR(A42="",B42="",D42="",E42="",G42="",J42="",K42="",M42="",N42="",Q42="",R42=""),'Lists | القوائم'!$J$2,IF(AND(Q42="مستبعد",R42='Lists | القوائم'!$L$2),'Lists | القوائم'!$J$6,IF(OR(S42="",T42="",NOT(ISNUMBER(U42)),U42&lt;=0,U42&gt;2958465),'Lists | القوائم'!$J$5,IF(R42='Lists | القوائم'!$L$2,'Lists | القوائم'!$J$4,'Lists | القوائم'!$J$3)))))</f>
        <v/>
      </c>
      <c r="X42" s="107"/>
    </row>
    <row r="43" spans="1:24" ht="42" customHeight="1" x14ac:dyDescent="0.25">
      <c r="A43" s="105"/>
      <c r="B43" s="106"/>
      <c r="C43" s="106"/>
      <c r="D43" s="106"/>
      <c r="E43" s="106"/>
      <c r="F43" s="106"/>
      <c r="G43" s="106"/>
      <c r="H43" s="106"/>
      <c r="I43" s="106"/>
      <c r="J43" s="106"/>
      <c r="K43" s="106"/>
      <c r="L43" s="106"/>
      <c r="M43" s="106"/>
      <c r="N43" s="106"/>
      <c r="O43" s="106"/>
      <c r="P43" s="106"/>
      <c r="Q43" s="106"/>
      <c r="R43" s="106"/>
      <c r="S43" s="106"/>
      <c r="T43" s="106"/>
      <c r="U43" s="107"/>
      <c r="V43" s="106"/>
      <c r="W43" s="108" t="str">
        <f>IF(COUNTA(A43:V43)=0,"",IF(OR(A43="",B43="",D43="",E43="",G43="",J43="",K43="",M43="",N43="",Q43="",R43=""),'Lists | القوائم'!$J$2,IF(AND(Q43="مستبعد",R43='Lists | القوائم'!$L$2),'Lists | القوائم'!$J$6,IF(OR(S43="",T43="",NOT(ISNUMBER(U43)),U43&lt;=0,U43&gt;2958465),'Lists | القوائم'!$J$5,IF(R43='Lists | القوائم'!$L$2,'Lists | القوائم'!$J$4,'Lists | القوائم'!$J$3)))))</f>
        <v/>
      </c>
      <c r="X43" s="107"/>
    </row>
    <row r="44" spans="1:24" ht="42" customHeight="1" x14ac:dyDescent="0.25">
      <c r="A44" s="105"/>
      <c r="B44" s="106"/>
      <c r="C44" s="106"/>
      <c r="D44" s="106"/>
      <c r="E44" s="106"/>
      <c r="F44" s="106"/>
      <c r="G44" s="106"/>
      <c r="H44" s="106"/>
      <c r="I44" s="106"/>
      <c r="J44" s="106"/>
      <c r="K44" s="106"/>
      <c r="L44" s="106"/>
      <c r="M44" s="106"/>
      <c r="N44" s="106"/>
      <c r="O44" s="106"/>
      <c r="P44" s="106"/>
      <c r="Q44" s="106"/>
      <c r="R44" s="106"/>
      <c r="S44" s="106"/>
      <c r="T44" s="106"/>
      <c r="U44" s="107"/>
      <c r="V44" s="106"/>
      <c r="W44" s="108" t="str">
        <f>IF(COUNTA(A44:V44)=0,"",IF(OR(A44="",B44="",D44="",E44="",G44="",J44="",K44="",M44="",N44="",Q44="",R44=""),'Lists | القوائم'!$J$2,IF(AND(Q44="مستبعد",R44='Lists | القوائم'!$L$2),'Lists | القوائم'!$J$6,IF(OR(S44="",T44="",NOT(ISNUMBER(U44)),U44&lt;=0,U44&gt;2958465),'Lists | القوائم'!$J$5,IF(R44='Lists | القوائم'!$L$2,'Lists | القوائم'!$J$4,'Lists | القوائم'!$J$3)))))</f>
        <v/>
      </c>
      <c r="X44" s="107"/>
    </row>
    <row r="45" spans="1:24" ht="42" customHeight="1" x14ac:dyDescent="0.25">
      <c r="A45" s="105"/>
      <c r="B45" s="106"/>
      <c r="C45" s="106"/>
      <c r="D45" s="106"/>
      <c r="E45" s="106"/>
      <c r="F45" s="106"/>
      <c r="G45" s="106"/>
      <c r="H45" s="106"/>
      <c r="I45" s="106"/>
      <c r="J45" s="106"/>
      <c r="K45" s="106"/>
      <c r="L45" s="106"/>
      <c r="M45" s="106"/>
      <c r="N45" s="106"/>
      <c r="O45" s="106"/>
      <c r="P45" s="106"/>
      <c r="Q45" s="106"/>
      <c r="R45" s="106"/>
      <c r="S45" s="106"/>
      <c r="T45" s="106"/>
      <c r="U45" s="107"/>
      <c r="V45" s="106"/>
      <c r="W45" s="108" t="str">
        <f>IF(COUNTA(A45:V45)=0,"",IF(OR(A45="",B45="",D45="",E45="",G45="",J45="",K45="",M45="",N45="",Q45="",R45=""),'Lists | القوائم'!$J$2,IF(AND(Q45="مستبعد",R45='Lists | القوائم'!$L$2),'Lists | القوائم'!$J$6,IF(OR(S45="",T45="",NOT(ISNUMBER(U45)),U45&lt;=0,U45&gt;2958465),'Lists | القوائم'!$J$5,IF(R45='Lists | القوائم'!$L$2,'Lists | القوائم'!$J$4,'Lists | القوائم'!$J$3)))))</f>
        <v/>
      </c>
      <c r="X45" s="107"/>
    </row>
    <row r="46" spans="1:24" ht="42" customHeight="1" x14ac:dyDescent="0.25">
      <c r="A46" s="105"/>
      <c r="B46" s="106"/>
      <c r="C46" s="106"/>
      <c r="D46" s="106"/>
      <c r="E46" s="106"/>
      <c r="F46" s="106"/>
      <c r="G46" s="106"/>
      <c r="H46" s="106"/>
      <c r="I46" s="106"/>
      <c r="J46" s="106"/>
      <c r="K46" s="106"/>
      <c r="L46" s="106"/>
      <c r="M46" s="106"/>
      <c r="N46" s="106"/>
      <c r="O46" s="106"/>
      <c r="P46" s="106"/>
      <c r="Q46" s="106"/>
      <c r="R46" s="106"/>
      <c r="S46" s="106"/>
      <c r="T46" s="106"/>
      <c r="U46" s="107"/>
      <c r="V46" s="106"/>
      <c r="W46" s="108" t="str">
        <f>IF(COUNTA(A46:V46)=0,"",IF(OR(A46="",B46="",D46="",E46="",G46="",J46="",K46="",M46="",N46="",Q46="",R46=""),'Lists | القوائم'!$J$2,IF(AND(Q46="مستبعد",R46='Lists | القوائم'!$L$2),'Lists | القوائم'!$J$6,IF(OR(S46="",T46="",NOT(ISNUMBER(U46)),U46&lt;=0,U46&gt;2958465),'Lists | القوائم'!$J$5,IF(R46='Lists | القوائم'!$L$2,'Lists | القوائم'!$J$4,'Lists | القوائم'!$J$3)))))</f>
        <v/>
      </c>
      <c r="X46" s="107"/>
    </row>
    <row r="47" spans="1:24" ht="42" customHeight="1" x14ac:dyDescent="0.25">
      <c r="A47" s="105"/>
      <c r="B47" s="106"/>
      <c r="C47" s="106"/>
      <c r="D47" s="106"/>
      <c r="E47" s="106"/>
      <c r="F47" s="106"/>
      <c r="G47" s="106"/>
      <c r="H47" s="106"/>
      <c r="I47" s="106"/>
      <c r="J47" s="106"/>
      <c r="K47" s="106"/>
      <c r="L47" s="106"/>
      <c r="M47" s="106"/>
      <c r="N47" s="106"/>
      <c r="O47" s="106"/>
      <c r="P47" s="106"/>
      <c r="Q47" s="106"/>
      <c r="R47" s="106"/>
      <c r="S47" s="106"/>
      <c r="T47" s="106"/>
      <c r="U47" s="107"/>
      <c r="V47" s="106"/>
      <c r="W47" s="108" t="str">
        <f>IF(COUNTA(A47:V47)=0,"",IF(OR(A47="",B47="",D47="",E47="",G47="",J47="",K47="",M47="",N47="",Q47="",R47=""),'Lists | القوائم'!$J$2,IF(AND(Q47="مستبعد",R47='Lists | القوائم'!$L$2),'Lists | القوائم'!$J$6,IF(OR(S47="",T47="",NOT(ISNUMBER(U47)),U47&lt;=0,U47&gt;2958465),'Lists | القوائم'!$J$5,IF(R47='Lists | القوائم'!$L$2,'Lists | القوائم'!$J$4,'Lists | القوائم'!$J$3)))))</f>
        <v/>
      </c>
      <c r="X47" s="107"/>
    </row>
    <row r="48" spans="1:24" ht="42" customHeight="1" x14ac:dyDescent="0.25">
      <c r="A48" s="105"/>
      <c r="B48" s="106"/>
      <c r="C48" s="106"/>
      <c r="D48" s="106"/>
      <c r="E48" s="106"/>
      <c r="F48" s="106"/>
      <c r="G48" s="106"/>
      <c r="H48" s="106"/>
      <c r="I48" s="106"/>
      <c r="J48" s="106"/>
      <c r="K48" s="106"/>
      <c r="L48" s="106"/>
      <c r="M48" s="106"/>
      <c r="N48" s="106"/>
      <c r="O48" s="106"/>
      <c r="P48" s="106"/>
      <c r="Q48" s="106"/>
      <c r="R48" s="106"/>
      <c r="S48" s="106"/>
      <c r="T48" s="106"/>
      <c r="U48" s="107"/>
      <c r="V48" s="106"/>
      <c r="W48" s="108" t="str">
        <f>IF(COUNTA(A48:V48)=0,"",IF(OR(A48="",B48="",D48="",E48="",G48="",J48="",K48="",M48="",N48="",Q48="",R48=""),'Lists | القوائم'!$J$2,IF(AND(Q48="مستبعد",R48='Lists | القوائم'!$L$2),'Lists | القوائم'!$J$6,IF(OR(S48="",T48="",NOT(ISNUMBER(U48)),U48&lt;=0,U48&gt;2958465),'Lists | القوائم'!$J$5,IF(R48='Lists | القوائم'!$L$2,'Lists | القوائم'!$J$4,'Lists | القوائم'!$J$3)))))</f>
        <v/>
      </c>
      <c r="X48" s="107"/>
    </row>
    <row r="49" spans="1:24" ht="42" customHeight="1" x14ac:dyDescent="0.25">
      <c r="A49" s="105"/>
      <c r="B49" s="106"/>
      <c r="C49" s="106"/>
      <c r="D49" s="106"/>
      <c r="E49" s="106"/>
      <c r="F49" s="106"/>
      <c r="G49" s="106"/>
      <c r="H49" s="106"/>
      <c r="I49" s="106"/>
      <c r="J49" s="106"/>
      <c r="K49" s="106"/>
      <c r="L49" s="106"/>
      <c r="M49" s="106"/>
      <c r="N49" s="106"/>
      <c r="O49" s="106"/>
      <c r="P49" s="106"/>
      <c r="Q49" s="106"/>
      <c r="R49" s="106"/>
      <c r="S49" s="106"/>
      <c r="T49" s="106"/>
      <c r="U49" s="107"/>
      <c r="V49" s="106"/>
      <c r="W49" s="108" t="str">
        <f>IF(COUNTA(A49:V49)=0,"",IF(OR(A49="",B49="",D49="",E49="",G49="",J49="",K49="",M49="",N49="",Q49="",R49=""),'Lists | القوائم'!$J$2,IF(AND(Q49="مستبعد",R49='Lists | القوائم'!$L$2),'Lists | القوائم'!$J$6,IF(OR(S49="",T49="",NOT(ISNUMBER(U49)),U49&lt;=0,U49&gt;2958465),'Lists | القوائم'!$J$5,IF(R49='Lists | القوائم'!$L$2,'Lists | القوائم'!$J$4,'Lists | القوائم'!$J$3)))))</f>
        <v/>
      </c>
      <c r="X49" s="107"/>
    </row>
    <row r="50" spans="1:24" ht="42" customHeight="1" x14ac:dyDescent="0.25">
      <c r="A50" s="105"/>
      <c r="B50" s="106"/>
      <c r="C50" s="106"/>
      <c r="D50" s="106"/>
      <c r="E50" s="106"/>
      <c r="F50" s="106"/>
      <c r="G50" s="106"/>
      <c r="H50" s="106"/>
      <c r="I50" s="106"/>
      <c r="J50" s="106"/>
      <c r="K50" s="106"/>
      <c r="L50" s="106"/>
      <c r="M50" s="106"/>
      <c r="N50" s="106"/>
      <c r="O50" s="106"/>
      <c r="P50" s="106"/>
      <c r="Q50" s="106"/>
      <c r="R50" s="106"/>
      <c r="S50" s="106"/>
      <c r="T50" s="106"/>
      <c r="U50" s="107"/>
      <c r="V50" s="106"/>
      <c r="W50" s="108" t="str">
        <f>IF(COUNTA(A50:V50)=0,"",IF(OR(A50="",B50="",D50="",E50="",G50="",J50="",K50="",M50="",N50="",Q50="",R50=""),'Lists | القوائم'!$J$2,IF(AND(Q50="مستبعد",R50='Lists | القوائم'!$L$2),'Lists | القوائم'!$J$6,IF(OR(S50="",T50="",NOT(ISNUMBER(U50)),U50&lt;=0,U50&gt;2958465),'Lists | القوائم'!$J$5,IF(R50='Lists | القوائم'!$L$2,'Lists | القوائم'!$J$4,'Lists | القوائم'!$J$3)))))</f>
        <v/>
      </c>
      <c r="X50" s="107"/>
    </row>
    <row r="51" spans="1:24" ht="42" customHeight="1" x14ac:dyDescent="0.25">
      <c r="A51" s="105"/>
      <c r="B51" s="106"/>
      <c r="C51" s="106"/>
      <c r="D51" s="106"/>
      <c r="E51" s="106"/>
      <c r="F51" s="106"/>
      <c r="G51" s="106"/>
      <c r="H51" s="106"/>
      <c r="I51" s="106"/>
      <c r="J51" s="106"/>
      <c r="K51" s="106"/>
      <c r="L51" s="106"/>
      <c r="M51" s="106"/>
      <c r="N51" s="106"/>
      <c r="O51" s="106"/>
      <c r="P51" s="106"/>
      <c r="Q51" s="106"/>
      <c r="R51" s="106"/>
      <c r="S51" s="106"/>
      <c r="T51" s="106"/>
      <c r="U51" s="107"/>
      <c r="V51" s="106"/>
      <c r="W51" s="108" t="str">
        <f>IF(COUNTA(A51:V51)=0,"",IF(OR(A51="",B51="",D51="",E51="",G51="",J51="",K51="",M51="",N51="",Q51="",R51=""),'Lists | القوائم'!$J$2,IF(AND(Q51="مستبعد",R51='Lists | القوائم'!$L$2),'Lists | القوائم'!$J$6,IF(OR(S51="",T51="",NOT(ISNUMBER(U51)),U51&lt;=0,U51&gt;2958465),'Lists | القوائم'!$J$5,IF(R51='Lists | القوائم'!$L$2,'Lists | القوائم'!$J$4,'Lists | القوائم'!$J$3)))))</f>
        <v/>
      </c>
      <c r="X51" s="107"/>
    </row>
    <row r="52" spans="1:24" ht="42" customHeight="1" x14ac:dyDescent="0.25">
      <c r="A52" s="105"/>
      <c r="B52" s="106"/>
      <c r="C52" s="106"/>
      <c r="D52" s="106"/>
      <c r="E52" s="106"/>
      <c r="F52" s="106"/>
      <c r="G52" s="106"/>
      <c r="H52" s="106"/>
      <c r="I52" s="106"/>
      <c r="J52" s="106"/>
      <c r="K52" s="106"/>
      <c r="L52" s="106"/>
      <c r="M52" s="106"/>
      <c r="N52" s="106"/>
      <c r="O52" s="106"/>
      <c r="P52" s="106"/>
      <c r="Q52" s="106"/>
      <c r="R52" s="106"/>
      <c r="S52" s="106"/>
      <c r="T52" s="106"/>
      <c r="U52" s="107"/>
      <c r="V52" s="106"/>
      <c r="W52" s="108" t="str">
        <f>IF(COUNTA(A52:V52)=0,"",IF(OR(A52="",B52="",D52="",E52="",G52="",J52="",K52="",M52="",N52="",Q52="",R52=""),'Lists | القوائم'!$J$2,IF(AND(Q52="مستبعد",R52='Lists | القوائم'!$L$2),'Lists | القوائم'!$J$6,IF(OR(S52="",T52="",NOT(ISNUMBER(U52)),U52&lt;=0,U52&gt;2958465),'Lists | القوائم'!$J$5,IF(R52='Lists | القوائم'!$L$2,'Lists | القوائم'!$J$4,'Lists | القوائم'!$J$3)))))</f>
        <v/>
      </c>
      <c r="X52" s="107"/>
    </row>
    <row r="53" spans="1:24" ht="42" customHeight="1" x14ac:dyDescent="0.25">
      <c r="A53" s="105"/>
      <c r="B53" s="106"/>
      <c r="C53" s="106"/>
      <c r="D53" s="106"/>
      <c r="E53" s="106"/>
      <c r="F53" s="106"/>
      <c r="G53" s="106"/>
      <c r="H53" s="106"/>
      <c r="I53" s="106"/>
      <c r="J53" s="106"/>
      <c r="K53" s="106"/>
      <c r="L53" s="106"/>
      <c r="M53" s="106"/>
      <c r="N53" s="106"/>
      <c r="O53" s="106"/>
      <c r="P53" s="106"/>
      <c r="Q53" s="106"/>
      <c r="R53" s="106"/>
      <c r="S53" s="106"/>
      <c r="T53" s="106"/>
      <c r="U53" s="107"/>
      <c r="V53" s="106"/>
      <c r="W53" s="108" t="str">
        <f>IF(COUNTA(A53:V53)=0,"",IF(OR(A53="",B53="",D53="",E53="",G53="",J53="",K53="",M53="",N53="",Q53="",R53=""),'Lists | القوائم'!$J$2,IF(AND(Q53="مستبعد",R53='Lists | القوائم'!$L$2),'Lists | القوائم'!$J$6,IF(OR(S53="",T53="",NOT(ISNUMBER(U53)),U53&lt;=0,U53&gt;2958465),'Lists | القوائم'!$J$5,IF(R53='Lists | القوائم'!$L$2,'Lists | القوائم'!$J$4,'Lists | القوائم'!$J$3)))))</f>
        <v/>
      </c>
      <c r="X53" s="107"/>
    </row>
    <row r="54" spans="1:24" ht="42" customHeight="1" x14ac:dyDescent="0.25">
      <c r="A54" s="105"/>
      <c r="B54" s="106"/>
      <c r="C54" s="106"/>
      <c r="D54" s="106"/>
      <c r="E54" s="106"/>
      <c r="F54" s="106"/>
      <c r="G54" s="106"/>
      <c r="H54" s="106"/>
      <c r="I54" s="106"/>
      <c r="J54" s="106"/>
      <c r="K54" s="106"/>
      <c r="L54" s="106"/>
      <c r="M54" s="106"/>
      <c r="N54" s="106"/>
      <c r="O54" s="106"/>
      <c r="P54" s="106"/>
      <c r="Q54" s="106"/>
      <c r="R54" s="106"/>
      <c r="S54" s="106"/>
      <c r="T54" s="106"/>
      <c r="U54" s="107"/>
      <c r="V54" s="106"/>
      <c r="W54" s="108" t="str">
        <f>IF(COUNTA(A54:V54)=0,"",IF(OR(A54="",B54="",D54="",E54="",G54="",J54="",K54="",M54="",N54="",Q54="",R54=""),'Lists | القوائم'!$J$2,IF(AND(Q54="مستبعد",R54='Lists | القوائم'!$L$2),'Lists | القوائم'!$J$6,IF(OR(S54="",T54="",NOT(ISNUMBER(U54)),U54&lt;=0,U54&gt;2958465),'Lists | القوائم'!$J$5,IF(R54='Lists | القوائم'!$L$2,'Lists | القوائم'!$J$4,'Lists | القوائم'!$J$3)))))</f>
        <v/>
      </c>
      <c r="X54" s="107"/>
    </row>
    <row r="55" spans="1:24" ht="42" customHeight="1" x14ac:dyDescent="0.25">
      <c r="A55" s="105"/>
      <c r="B55" s="106"/>
      <c r="C55" s="106"/>
      <c r="D55" s="106"/>
      <c r="E55" s="106"/>
      <c r="F55" s="106"/>
      <c r="G55" s="106"/>
      <c r="H55" s="106"/>
      <c r="I55" s="106"/>
      <c r="J55" s="106"/>
      <c r="K55" s="106"/>
      <c r="L55" s="106"/>
      <c r="M55" s="106"/>
      <c r="N55" s="106"/>
      <c r="O55" s="106"/>
      <c r="P55" s="106"/>
      <c r="Q55" s="106"/>
      <c r="R55" s="106"/>
      <c r="S55" s="106"/>
      <c r="T55" s="106"/>
      <c r="U55" s="107"/>
      <c r="V55" s="106"/>
      <c r="W55" s="108" t="str">
        <f>IF(COUNTA(A55:V55)=0,"",IF(OR(A55="",B55="",D55="",E55="",G55="",J55="",K55="",M55="",N55="",Q55="",R55=""),'Lists | القوائم'!$J$2,IF(AND(Q55="مستبعد",R55='Lists | القوائم'!$L$2),'Lists | القوائم'!$J$6,IF(OR(S55="",T55="",NOT(ISNUMBER(U55)),U55&lt;=0,U55&gt;2958465),'Lists | القوائم'!$J$5,IF(R55='Lists | القوائم'!$L$2,'Lists | القوائم'!$J$4,'Lists | القوائم'!$J$3)))))</f>
        <v/>
      </c>
      <c r="X55" s="107"/>
    </row>
  </sheetData>
  <mergeCells count="8">
    <mergeCell ref="A1:X1"/>
    <mergeCell ref="A2:X2"/>
    <mergeCell ref="A3:X3"/>
    <mergeCell ref="A4:D4"/>
    <mergeCell ref="E4:I4"/>
    <mergeCell ref="J4:K4"/>
    <mergeCell ref="L4:O4"/>
    <mergeCell ref="P4:X4"/>
  </mergeCells>
  <conditionalFormatting sqref="Q6:Q55">
    <cfRule type="containsText" dxfId="60" priority="1" operator="containsText" text="يقيّم الآن"/>
    <cfRule type="containsText" dxfId="59" priority="2" operator="containsText" text="مؤجل"/>
    <cfRule type="containsText" dxfId="58" priority="3" operator="containsText" text="مستبعد"/>
    <cfRule type="containsText" dxfId="57" priority="4" operator="containsText" text="جاهز للقرار"/>
  </conditionalFormatting>
  <conditionalFormatting sqref="W6:W55">
    <cfRule type="containsText" dxfId="56" priority="5" operator="containsText" text="يحتاج إلى تعريف"/>
    <cfRule type="containsText" dxfId="55" priority="6" operator="containsText" text="محجوب بمجهول"/>
    <cfRule type="containsText" dxfId="54" priority="7" operator="containsText" text="جاهز للتقييم التفصيلي"/>
    <cfRule type="containsText" dxfId="53" priority="8" operator="containsText" text="يلزم تحديد المتابعة"/>
    <cfRule type="containsText" dxfId="52" priority="9" operator="containsText" text="مستبعد: لا متابعة نشطة"/>
  </conditionalFormatting>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3">
        <x14:dataValidation type="list" allowBlank="1" showInputMessage="1" showErrorMessage="1" errorTitle="اختر حالة دليل من القائمة" error="لا يقبل هذا الحقل إلا قيمة موجودة في قائمة حالة الدليل." promptTitle="حالة الدليل" prompt="اختر قيمة من القائمة. استخدم «غير معروف» عندما لا يكفي الدليل." xr:uid="{00000000-0002-0000-0300-000000000000}">
          <x14:formula1>
            <xm:f>'Lists | القوائم'!$B$2:$B$8</xm:f>
          </x14:formula1>
          <xm:sqref>K6:K55</xm:sqref>
        </x14:dataValidation>
        <x14:dataValidation type="list" allowBlank="1" showInputMessage="1" showErrorMessage="1" errorTitle="اختر بديل صلاحية من القائمة" error="لا يقبل هذا الحقل إلا قيمة موجودة في قائمة بديل الصلاحية." promptTitle="بديل الصلاحية" prompt="اختر مقدار الصلاحية الذي تدعمه حدود التقييم." xr:uid="{00000000-0002-0000-0300-000001000000}">
          <x14:formula1>
            <xm:f>'Lists | القوائم'!$D$2:$D$6</xm:f>
          </x14:formula1>
          <xm:sqref>O6:O55</xm:sqref>
        </x14:dataValidation>
        <x14:dataValidation type="list" allowBlank="1" showInputMessage="1" showErrorMessage="1" errorTitle="اختر حالة تقييم من القائمة" error="لا يقبل هذا الحقل إلا قيمة موجودة في قائمة حالة التقييم." promptTitle="حالة التقييم" prompt="اختر مسار التقييم الحالي، ولا تستخدم الحالة لإخفاء نقص الدليل." xr:uid="{00000000-0002-0000-0300-000002000000}">
          <x14:formula1>
            <xm:f>'Lists | القوائم'!$F$2:$F$7</xm:f>
          </x14:formula1>
          <xm:sqref>Q6:Q55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8"/>
  <sheetViews>
    <sheetView showGridLines="0" workbookViewId="0">
      <pane xSplit="2" ySplit="4" topLeftCell="C5" activePane="bottomRight" state="frozenSplit"/>
      <selection pane="bottomLeft" activeCell="A5" sqref="A5"/>
      <selection pane="topRight" activeCell="C1" sqref="C1"/>
      <selection pane="bottomRight" activeCell="C5" sqref="C5"/>
    </sheetView>
  </sheetViews>
  <sheetFormatPr defaultRowHeight="15" x14ac:dyDescent="0.25"/>
  <cols>
    <col min="1" max="1" width="24" customWidth="1"/>
    <col min="2" max="2" width="27" customWidth="1"/>
    <col min="3" max="3" width="43" customWidth="1"/>
    <col min="4" max="4" width="48" customWidth="1"/>
    <col min="5" max="5" width="40" customWidth="1"/>
    <col min="6" max="6" width="36" customWidth="1"/>
  </cols>
  <sheetData>
    <row r="1" spans="1:6" ht="33.950000000000003" customHeight="1" x14ac:dyDescent="0.25">
      <c r="A1" s="73" t="s">
        <v>113</v>
      </c>
      <c r="B1" s="73"/>
      <c r="C1" s="73"/>
      <c r="D1" s="73"/>
      <c r="E1" s="73"/>
      <c r="F1" s="73"/>
    </row>
    <row r="2" spans="1:6" ht="30" customHeight="1" x14ac:dyDescent="0.25">
      <c r="A2" s="74" t="s">
        <v>114</v>
      </c>
      <c r="B2" s="74"/>
      <c r="C2" s="74"/>
      <c r="D2" s="74"/>
      <c r="E2" s="74"/>
      <c r="F2" s="74"/>
    </row>
    <row r="3" spans="1:6" ht="33.950000000000003" customHeight="1" x14ac:dyDescent="0.25">
      <c r="A3" s="75" t="s">
        <v>115</v>
      </c>
      <c r="B3" s="75"/>
      <c r="C3" s="75"/>
      <c r="D3" s="75"/>
      <c r="E3" s="75"/>
      <c r="F3" s="75"/>
    </row>
    <row r="4" spans="1:6" ht="33.950000000000003" customHeight="1" x14ac:dyDescent="0.25">
      <c r="A4" s="82" t="s">
        <v>116</v>
      </c>
      <c r="B4" s="82" t="s">
        <v>117</v>
      </c>
      <c r="C4" s="82" t="s">
        <v>118</v>
      </c>
      <c r="D4" s="82" t="s">
        <v>119</v>
      </c>
      <c r="E4" s="82" t="s">
        <v>120</v>
      </c>
      <c r="F4" s="82" t="s">
        <v>121</v>
      </c>
    </row>
    <row r="5" spans="1:6" ht="69.95" customHeight="1" x14ac:dyDescent="0.25">
      <c r="A5" s="109" t="s">
        <v>42</v>
      </c>
      <c r="B5" s="110" t="s">
        <v>47</v>
      </c>
      <c r="C5" s="110" t="s">
        <v>122</v>
      </c>
      <c r="D5" s="110" t="s">
        <v>123</v>
      </c>
      <c r="E5" s="110" t="s">
        <v>124</v>
      </c>
      <c r="F5" s="110" t="s">
        <v>346</v>
      </c>
    </row>
    <row r="6" spans="1:6" ht="69.95" customHeight="1" x14ac:dyDescent="0.25">
      <c r="A6" s="111" t="s">
        <v>42</v>
      </c>
      <c r="B6" s="112" t="s">
        <v>48</v>
      </c>
      <c r="C6" s="112" t="s">
        <v>125</v>
      </c>
      <c r="D6" s="112" t="s">
        <v>126</v>
      </c>
      <c r="E6" s="112" t="s">
        <v>127</v>
      </c>
      <c r="F6" s="112" t="s">
        <v>128</v>
      </c>
    </row>
    <row r="7" spans="1:6" ht="69.95" customHeight="1" x14ac:dyDescent="0.25">
      <c r="A7" s="111" t="s">
        <v>42</v>
      </c>
      <c r="B7" s="110" t="s">
        <v>49</v>
      </c>
      <c r="C7" s="110" t="s">
        <v>129</v>
      </c>
      <c r="D7" s="110" t="s">
        <v>130</v>
      </c>
      <c r="E7" s="110" t="s">
        <v>131</v>
      </c>
      <c r="F7" s="110" t="s">
        <v>132</v>
      </c>
    </row>
    <row r="8" spans="1:6" ht="69.95" customHeight="1" x14ac:dyDescent="0.25">
      <c r="A8" s="111" t="s">
        <v>42</v>
      </c>
      <c r="B8" s="112" t="s">
        <v>50</v>
      </c>
      <c r="C8" s="112" t="s">
        <v>133</v>
      </c>
      <c r="D8" s="112" t="s">
        <v>134</v>
      </c>
      <c r="E8" s="112" t="s">
        <v>135</v>
      </c>
      <c r="F8" s="112" t="s">
        <v>374</v>
      </c>
    </row>
    <row r="9" spans="1:6" ht="69.95" customHeight="1" x14ac:dyDescent="0.25">
      <c r="A9" s="109" t="s">
        <v>43</v>
      </c>
      <c r="B9" s="110" t="s">
        <v>51</v>
      </c>
      <c r="C9" s="110" t="s">
        <v>136</v>
      </c>
      <c r="D9" s="110" t="s">
        <v>137</v>
      </c>
      <c r="E9" s="110" t="s">
        <v>138</v>
      </c>
      <c r="F9" s="110" t="s">
        <v>375</v>
      </c>
    </row>
    <row r="10" spans="1:6" ht="69.95" customHeight="1" x14ac:dyDescent="0.25">
      <c r="A10" s="111" t="s">
        <v>43</v>
      </c>
      <c r="B10" s="112" t="s">
        <v>52</v>
      </c>
      <c r="C10" s="112" t="s">
        <v>139</v>
      </c>
      <c r="D10" s="112" t="s">
        <v>140</v>
      </c>
      <c r="E10" s="112" t="s">
        <v>141</v>
      </c>
      <c r="F10" s="112" t="s">
        <v>142</v>
      </c>
    </row>
    <row r="11" spans="1:6" ht="69.95" customHeight="1" x14ac:dyDescent="0.25">
      <c r="A11" s="111" t="s">
        <v>43</v>
      </c>
      <c r="B11" s="110" t="s">
        <v>53</v>
      </c>
      <c r="C11" s="110" t="s">
        <v>143</v>
      </c>
      <c r="D11" s="110" t="s">
        <v>144</v>
      </c>
      <c r="E11" s="110" t="s">
        <v>145</v>
      </c>
      <c r="F11" s="110" t="s">
        <v>146</v>
      </c>
    </row>
    <row r="12" spans="1:6" ht="69.95" customHeight="1" x14ac:dyDescent="0.25">
      <c r="A12" s="111" t="s">
        <v>43</v>
      </c>
      <c r="B12" s="112" t="s">
        <v>54</v>
      </c>
      <c r="C12" s="112" t="s">
        <v>147</v>
      </c>
      <c r="D12" s="112" t="s">
        <v>148</v>
      </c>
      <c r="E12" s="112" t="s">
        <v>149</v>
      </c>
      <c r="F12" s="112" t="s">
        <v>150</v>
      </c>
    </row>
    <row r="13" spans="1:6" ht="69.95" customHeight="1" x14ac:dyDescent="0.25">
      <c r="A13" s="111" t="s">
        <v>43</v>
      </c>
      <c r="B13" s="110" t="s">
        <v>55</v>
      </c>
      <c r="C13" s="110" t="s">
        <v>151</v>
      </c>
      <c r="D13" s="110" t="s">
        <v>152</v>
      </c>
      <c r="E13" s="110" t="s">
        <v>153</v>
      </c>
      <c r="F13" s="110" t="s">
        <v>376</v>
      </c>
    </row>
    <row r="14" spans="1:6" ht="69.95" customHeight="1" x14ac:dyDescent="0.25">
      <c r="A14" s="109" t="s">
        <v>44</v>
      </c>
      <c r="B14" s="112" t="s">
        <v>56</v>
      </c>
      <c r="C14" s="112" t="s">
        <v>154</v>
      </c>
      <c r="D14" s="112" t="s">
        <v>155</v>
      </c>
      <c r="E14" s="112" t="s">
        <v>156</v>
      </c>
      <c r="F14" s="112" t="s">
        <v>377</v>
      </c>
    </row>
    <row r="15" spans="1:6" ht="69.95" customHeight="1" x14ac:dyDescent="0.25">
      <c r="A15" s="111" t="s">
        <v>44</v>
      </c>
      <c r="B15" s="110" t="s">
        <v>57</v>
      </c>
      <c r="C15" s="110" t="s">
        <v>157</v>
      </c>
      <c r="D15" s="110" t="s">
        <v>158</v>
      </c>
      <c r="E15" s="110" t="s">
        <v>159</v>
      </c>
      <c r="F15" s="110" t="s">
        <v>321</v>
      </c>
    </row>
    <row r="16" spans="1:6" ht="69.95" customHeight="1" x14ac:dyDescent="0.25">
      <c r="A16" s="109" t="s">
        <v>45</v>
      </c>
      <c r="B16" s="112" t="s">
        <v>58</v>
      </c>
      <c r="C16" s="112" t="s">
        <v>160</v>
      </c>
      <c r="D16" s="112" t="s">
        <v>161</v>
      </c>
      <c r="E16" s="112" t="s">
        <v>162</v>
      </c>
      <c r="F16" s="112" t="s">
        <v>163</v>
      </c>
    </row>
    <row r="17" spans="1:6" ht="69.95" customHeight="1" x14ac:dyDescent="0.25">
      <c r="A17" s="111" t="s">
        <v>45</v>
      </c>
      <c r="B17" s="110" t="s">
        <v>59</v>
      </c>
      <c r="C17" s="110" t="s">
        <v>164</v>
      </c>
      <c r="D17" s="110" t="s">
        <v>165</v>
      </c>
      <c r="E17" s="110" t="s">
        <v>166</v>
      </c>
      <c r="F17" s="110" t="s">
        <v>167</v>
      </c>
    </row>
    <row r="18" spans="1:6" ht="69.95" customHeight="1" x14ac:dyDescent="0.25">
      <c r="A18" s="111" t="s">
        <v>45</v>
      </c>
      <c r="B18" s="112" t="s">
        <v>60</v>
      </c>
      <c r="C18" s="112" t="s">
        <v>168</v>
      </c>
      <c r="D18" s="112" t="s">
        <v>169</v>
      </c>
      <c r="E18" s="112" t="s">
        <v>170</v>
      </c>
      <c r="F18" s="112" t="s">
        <v>171</v>
      </c>
    </row>
    <row r="19" spans="1:6" ht="69.95" customHeight="1" x14ac:dyDescent="0.25">
      <c r="A19" s="111" t="s">
        <v>45</v>
      </c>
      <c r="B19" s="110" t="s">
        <v>61</v>
      </c>
      <c r="C19" s="110" t="s">
        <v>172</v>
      </c>
      <c r="D19" s="110" t="s">
        <v>173</v>
      </c>
      <c r="E19" s="110" t="s">
        <v>174</v>
      </c>
      <c r="F19" s="110" t="s">
        <v>74</v>
      </c>
    </row>
    <row r="20" spans="1:6" ht="69.95" customHeight="1" x14ac:dyDescent="0.25">
      <c r="A20" s="109" t="s">
        <v>46</v>
      </c>
      <c r="B20" s="112" t="s">
        <v>62</v>
      </c>
      <c r="C20" s="112" t="s">
        <v>175</v>
      </c>
      <c r="D20" s="112" t="s">
        <v>176</v>
      </c>
      <c r="E20" s="112" t="s">
        <v>177</v>
      </c>
      <c r="F20" s="112" t="s">
        <v>178</v>
      </c>
    </row>
    <row r="21" spans="1:6" ht="69.95" customHeight="1" x14ac:dyDescent="0.25">
      <c r="A21" s="111" t="s">
        <v>46</v>
      </c>
      <c r="B21" s="110" t="s">
        <v>63</v>
      </c>
      <c r="C21" s="110" t="s">
        <v>179</v>
      </c>
      <c r="D21" s="110" t="s">
        <v>180</v>
      </c>
      <c r="E21" s="110" t="s">
        <v>181</v>
      </c>
      <c r="F21" s="110" t="s">
        <v>76</v>
      </c>
    </row>
    <row r="22" spans="1:6" ht="69.95" customHeight="1" x14ac:dyDescent="0.25">
      <c r="A22" s="111" t="s">
        <v>46</v>
      </c>
      <c r="B22" s="112" t="s">
        <v>64</v>
      </c>
      <c r="C22" s="112" t="s">
        <v>378</v>
      </c>
      <c r="D22" s="112" t="s">
        <v>182</v>
      </c>
      <c r="E22" s="112" t="s">
        <v>379</v>
      </c>
      <c r="F22" s="112" t="s">
        <v>380</v>
      </c>
    </row>
    <row r="23" spans="1:6" ht="69.95" customHeight="1" x14ac:dyDescent="0.25">
      <c r="A23" s="111" t="s">
        <v>46</v>
      </c>
      <c r="B23" s="110" t="s">
        <v>65</v>
      </c>
      <c r="C23" s="110" t="s">
        <v>183</v>
      </c>
      <c r="D23" s="110" t="s">
        <v>184</v>
      </c>
      <c r="E23" s="110" t="s">
        <v>381</v>
      </c>
      <c r="F23" s="110" t="s">
        <v>382</v>
      </c>
    </row>
    <row r="24" spans="1:6" ht="69.95" customHeight="1" x14ac:dyDescent="0.25">
      <c r="A24" s="111" t="s">
        <v>46</v>
      </c>
      <c r="B24" s="112" t="s">
        <v>66</v>
      </c>
      <c r="C24" s="112" t="s">
        <v>185</v>
      </c>
      <c r="D24" s="112" t="s">
        <v>186</v>
      </c>
      <c r="E24" s="112" t="s">
        <v>383</v>
      </c>
      <c r="F24" s="112" t="s">
        <v>358</v>
      </c>
    </row>
    <row r="25" spans="1:6" ht="69.95" customHeight="1" x14ac:dyDescent="0.25">
      <c r="A25" s="111" t="s">
        <v>46</v>
      </c>
      <c r="B25" s="110" t="s">
        <v>67</v>
      </c>
      <c r="C25" s="110" t="s">
        <v>187</v>
      </c>
      <c r="D25" s="110" t="s">
        <v>188</v>
      </c>
      <c r="E25" s="110" t="s">
        <v>384</v>
      </c>
      <c r="F25" s="110" t="s">
        <v>385</v>
      </c>
    </row>
    <row r="26" spans="1:6" ht="69.95" customHeight="1" x14ac:dyDescent="0.25">
      <c r="A26" s="111" t="s">
        <v>46</v>
      </c>
      <c r="B26" s="112" t="s">
        <v>68</v>
      </c>
      <c r="C26" s="112" t="s">
        <v>386</v>
      </c>
      <c r="D26" s="112" t="s">
        <v>189</v>
      </c>
      <c r="E26" s="112" t="s">
        <v>190</v>
      </c>
      <c r="F26" s="112" t="s">
        <v>387</v>
      </c>
    </row>
    <row r="27" spans="1:6" ht="69.95" customHeight="1" x14ac:dyDescent="0.25">
      <c r="A27" s="111" t="s">
        <v>46</v>
      </c>
      <c r="B27" s="110" t="s">
        <v>69</v>
      </c>
      <c r="C27" s="110" t="s">
        <v>191</v>
      </c>
      <c r="D27" s="110" t="s">
        <v>192</v>
      </c>
      <c r="E27" s="110" t="s">
        <v>388</v>
      </c>
      <c r="F27" s="110" t="s">
        <v>193</v>
      </c>
    </row>
    <row r="28" spans="1:6" ht="69.95" customHeight="1" x14ac:dyDescent="0.25">
      <c r="A28" s="111" t="s">
        <v>46</v>
      </c>
      <c r="B28" s="112" t="s">
        <v>70</v>
      </c>
      <c r="C28" s="112" t="s">
        <v>194</v>
      </c>
      <c r="D28" s="112" t="s">
        <v>195</v>
      </c>
      <c r="E28" s="112" t="s">
        <v>196</v>
      </c>
      <c r="F28" s="112" t="s">
        <v>389</v>
      </c>
    </row>
  </sheetData>
  <mergeCells count="3">
    <mergeCell ref="A1:F1"/>
    <mergeCell ref="A2:F2"/>
    <mergeCell ref="A3:F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8"/>
  <sheetViews>
    <sheetView showGridLines="0" rightToLeft="1" workbookViewId="0">
      <pane xSplit="2" ySplit="4" topLeftCell="C5" activePane="bottomRight" state="frozenSplit"/>
      <selection pane="bottomLeft" activeCell="A5" sqref="A5"/>
      <selection pane="topRight" activeCell="C1" sqref="C1"/>
      <selection pane="bottomRight" activeCell="C5" sqref="C5"/>
    </sheetView>
  </sheetViews>
  <sheetFormatPr defaultRowHeight="15" x14ac:dyDescent="0.25"/>
  <cols>
    <col min="1" max="1" width="24" customWidth="1"/>
    <col min="2" max="2" width="27" customWidth="1"/>
    <col min="3" max="3" width="43" customWidth="1"/>
    <col min="4" max="4" width="48" customWidth="1"/>
    <col min="5" max="5" width="40" customWidth="1"/>
    <col min="6" max="6" width="36" customWidth="1"/>
  </cols>
  <sheetData>
    <row r="1" spans="1:6" ht="33.950000000000003" customHeight="1" x14ac:dyDescent="0.25">
      <c r="A1" s="91" t="s">
        <v>197</v>
      </c>
      <c r="B1" s="91"/>
      <c r="C1" s="91"/>
      <c r="D1" s="91"/>
      <c r="E1" s="91"/>
      <c r="F1" s="91"/>
    </row>
    <row r="2" spans="1:6" ht="30" customHeight="1" x14ac:dyDescent="0.25">
      <c r="A2" s="92" t="s">
        <v>198</v>
      </c>
      <c r="B2" s="92"/>
      <c r="C2" s="92"/>
      <c r="D2" s="92"/>
      <c r="E2" s="92"/>
      <c r="F2" s="92"/>
    </row>
    <row r="3" spans="1:6" ht="33.950000000000003" customHeight="1" x14ac:dyDescent="0.25">
      <c r="A3" s="93" t="s">
        <v>199</v>
      </c>
      <c r="B3" s="93"/>
      <c r="C3" s="93"/>
      <c r="D3" s="93"/>
      <c r="E3" s="93"/>
      <c r="F3" s="93"/>
    </row>
    <row r="4" spans="1:6" ht="33.950000000000003" customHeight="1" x14ac:dyDescent="0.25">
      <c r="A4" s="100" t="s">
        <v>200</v>
      </c>
      <c r="B4" s="100" t="s">
        <v>201</v>
      </c>
      <c r="C4" s="100" t="s">
        <v>202</v>
      </c>
      <c r="D4" s="100" t="s">
        <v>203</v>
      </c>
      <c r="E4" s="100" t="s">
        <v>204</v>
      </c>
      <c r="F4" s="100" t="s">
        <v>205</v>
      </c>
    </row>
    <row r="5" spans="1:6" ht="69.95" customHeight="1" x14ac:dyDescent="0.25">
      <c r="A5" s="113" t="s">
        <v>78</v>
      </c>
      <c r="B5" s="114" t="s">
        <v>83</v>
      </c>
      <c r="C5" s="114" t="s">
        <v>206</v>
      </c>
      <c r="D5" s="114" t="s">
        <v>207</v>
      </c>
      <c r="E5" s="114" t="s">
        <v>208</v>
      </c>
      <c r="F5" s="114" t="s">
        <v>346</v>
      </c>
    </row>
    <row r="6" spans="1:6" ht="69.95" customHeight="1" x14ac:dyDescent="0.25">
      <c r="A6" s="115" t="s">
        <v>78</v>
      </c>
      <c r="B6" s="116" t="s">
        <v>84</v>
      </c>
      <c r="C6" s="116" t="s">
        <v>209</v>
      </c>
      <c r="D6" s="116" t="s">
        <v>210</v>
      </c>
      <c r="E6" s="116" t="s">
        <v>211</v>
      </c>
      <c r="F6" s="116" t="s">
        <v>212</v>
      </c>
    </row>
    <row r="7" spans="1:6" ht="69.95" customHeight="1" x14ac:dyDescent="0.25">
      <c r="A7" s="115" t="s">
        <v>78</v>
      </c>
      <c r="B7" s="114" t="s">
        <v>85</v>
      </c>
      <c r="C7" s="114" t="s">
        <v>213</v>
      </c>
      <c r="D7" s="114" t="s">
        <v>214</v>
      </c>
      <c r="E7" s="114" t="s">
        <v>215</v>
      </c>
      <c r="F7" s="114" t="s">
        <v>216</v>
      </c>
    </row>
    <row r="8" spans="1:6" ht="69.95" customHeight="1" x14ac:dyDescent="0.25">
      <c r="A8" s="115" t="s">
        <v>78</v>
      </c>
      <c r="B8" s="116" t="s">
        <v>86</v>
      </c>
      <c r="C8" s="116" t="s">
        <v>217</v>
      </c>
      <c r="D8" s="116" t="s">
        <v>218</v>
      </c>
      <c r="E8" s="116" t="s">
        <v>219</v>
      </c>
      <c r="F8" s="116" t="s">
        <v>390</v>
      </c>
    </row>
    <row r="9" spans="1:6" ht="69.95" customHeight="1" x14ac:dyDescent="0.25">
      <c r="A9" s="113" t="s">
        <v>220</v>
      </c>
      <c r="B9" s="114" t="s">
        <v>87</v>
      </c>
      <c r="C9" s="114" t="s">
        <v>221</v>
      </c>
      <c r="D9" s="114" t="s">
        <v>222</v>
      </c>
      <c r="E9" s="114" t="s">
        <v>223</v>
      </c>
      <c r="F9" s="114" t="s">
        <v>391</v>
      </c>
    </row>
    <row r="10" spans="1:6" ht="69.95" customHeight="1" x14ac:dyDescent="0.25">
      <c r="A10" s="115" t="s">
        <v>220</v>
      </c>
      <c r="B10" s="116" t="s">
        <v>88</v>
      </c>
      <c r="C10" s="116" t="s">
        <v>224</v>
      </c>
      <c r="D10" s="116" t="s">
        <v>225</v>
      </c>
      <c r="E10" s="116" t="s">
        <v>226</v>
      </c>
      <c r="F10" s="116" t="s">
        <v>227</v>
      </c>
    </row>
    <row r="11" spans="1:6" ht="69.95" customHeight="1" x14ac:dyDescent="0.25">
      <c r="A11" s="115" t="s">
        <v>220</v>
      </c>
      <c r="B11" s="114" t="s">
        <v>89</v>
      </c>
      <c r="C11" s="114" t="s">
        <v>228</v>
      </c>
      <c r="D11" s="114" t="s">
        <v>229</v>
      </c>
      <c r="E11" s="114" t="s">
        <v>230</v>
      </c>
      <c r="F11" s="114" t="s">
        <v>231</v>
      </c>
    </row>
    <row r="12" spans="1:6" ht="69.95" customHeight="1" x14ac:dyDescent="0.25">
      <c r="A12" s="115" t="s">
        <v>220</v>
      </c>
      <c r="B12" s="116" t="s">
        <v>90</v>
      </c>
      <c r="C12" s="116" t="s">
        <v>232</v>
      </c>
      <c r="D12" s="116" t="s">
        <v>233</v>
      </c>
      <c r="E12" s="116" t="s">
        <v>234</v>
      </c>
      <c r="F12" s="116" t="s">
        <v>235</v>
      </c>
    </row>
    <row r="13" spans="1:6" ht="69.95" customHeight="1" x14ac:dyDescent="0.25">
      <c r="A13" s="115" t="s">
        <v>220</v>
      </c>
      <c r="B13" s="114" t="s">
        <v>91</v>
      </c>
      <c r="C13" s="114" t="s">
        <v>236</v>
      </c>
      <c r="D13" s="114" t="s">
        <v>237</v>
      </c>
      <c r="E13" s="114" t="s">
        <v>238</v>
      </c>
      <c r="F13" s="114" t="s">
        <v>392</v>
      </c>
    </row>
    <row r="14" spans="1:6" ht="69.95" customHeight="1" x14ac:dyDescent="0.25">
      <c r="A14" s="113" t="s">
        <v>80</v>
      </c>
      <c r="B14" s="116" t="s">
        <v>92</v>
      </c>
      <c r="C14" s="116" t="s">
        <v>239</v>
      </c>
      <c r="D14" s="116" t="s">
        <v>240</v>
      </c>
      <c r="E14" s="116" t="s">
        <v>241</v>
      </c>
      <c r="F14" s="116" t="s">
        <v>393</v>
      </c>
    </row>
    <row r="15" spans="1:6" ht="69.95" customHeight="1" x14ac:dyDescent="0.25">
      <c r="A15" s="115" t="s">
        <v>80</v>
      </c>
      <c r="B15" s="114" t="s">
        <v>93</v>
      </c>
      <c r="C15" s="114" t="s">
        <v>242</v>
      </c>
      <c r="D15" s="114" t="s">
        <v>243</v>
      </c>
      <c r="E15" s="114" t="s">
        <v>244</v>
      </c>
      <c r="F15" s="114" t="s">
        <v>322</v>
      </c>
    </row>
    <row r="16" spans="1:6" ht="69.95" customHeight="1" x14ac:dyDescent="0.25">
      <c r="A16" s="113" t="s">
        <v>245</v>
      </c>
      <c r="B16" s="116" t="s">
        <v>94</v>
      </c>
      <c r="C16" s="116" t="s">
        <v>246</v>
      </c>
      <c r="D16" s="116" t="s">
        <v>247</v>
      </c>
      <c r="E16" s="116" t="s">
        <v>248</v>
      </c>
      <c r="F16" s="116" t="s">
        <v>249</v>
      </c>
    </row>
    <row r="17" spans="1:6" ht="69.95" customHeight="1" x14ac:dyDescent="0.25">
      <c r="A17" s="115" t="s">
        <v>245</v>
      </c>
      <c r="B17" s="114" t="s">
        <v>95</v>
      </c>
      <c r="C17" s="114" t="s">
        <v>250</v>
      </c>
      <c r="D17" s="114" t="s">
        <v>251</v>
      </c>
      <c r="E17" s="114" t="s">
        <v>252</v>
      </c>
      <c r="F17" s="114" t="s">
        <v>253</v>
      </c>
    </row>
    <row r="18" spans="1:6" ht="69.95" customHeight="1" x14ac:dyDescent="0.25">
      <c r="A18" s="115" t="s">
        <v>245</v>
      </c>
      <c r="B18" s="116" t="s">
        <v>96</v>
      </c>
      <c r="C18" s="116" t="s">
        <v>254</v>
      </c>
      <c r="D18" s="116" t="s">
        <v>255</v>
      </c>
      <c r="E18" s="116" t="s">
        <v>256</v>
      </c>
      <c r="F18" s="116" t="s">
        <v>257</v>
      </c>
    </row>
    <row r="19" spans="1:6" ht="69.95" customHeight="1" x14ac:dyDescent="0.25">
      <c r="A19" s="115" t="s">
        <v>245</v>
      </c>
      <c r="B19" s="114" t="s">
        <v>97</v>
      </c>
      <c r="C19" s="114" t="s">
        <v>258</v>
      </c>
      <c r="D19" s="114" t="s">
        <v>259</v>
      </c>
      <c r="E19" s="114" t="s">
        <v>260</v>
      </c>
      <c r="F19" s="114" t="s">
        <v>110</v>
      </c>
    </row>
    <row r="20" spans="1:6" ht="69.95" customHeight="1" x14ac:dyDescent="0.25">
      <c r="A20" s="113" t="s">
        <v>82</v>
      </c>
      <c r="B20" s="116" t="s">
        <v>98</v>
      </c>
      <c r="C20" s="116" t="s">
        <v>261</v>
      </c>
      <c r="D20" s="116" t="s">
        <v>262</v>
      </c>
      <c r="E20" s="116" t="s">
        <v>263</v>
      </c>
      <c r="F20" s="116" t="s">
        <v>264</v>
      </c>
    </row>
    <row r="21" spans="1:6" ht="69.95" customHeight="1" x14ac:dyDescent="0.25">
      <c r="A21" s="115" t="s">
        <v>82</v>
      </c>
      <c r="B21" s="114" t="s">
        <v>99</v>
      </c>
      <c r="C21" s="114" t="s">
        <v>265</v>
      </c>
      <c r="D21" s="114" t="s">
        <v>266</v>
      </c>
      <c r="E21" s="114" t="s">
        <v>267</v>
      </c>
      <c r="F21" s="114" t="s">
        <v>112</v>
      </c>
    </row>
    <row r="22" spans="1:6" ht="69.95" customHeight="1" x14ac:dyDescent="0.25">
      <c r="A22" s="115" t="s">
        <v>82</v>
      </c>
      <c r="B22" s="116" t="s">
        <v>100</v>
      </c>
      <c r="C22" s="116" t="s">
        <v>394</v>
      </c>
      <c r="D22" s="116" t="s">
        <v>268</v>
      </c>
      <c r="E22" s="116" t="s">
        <v>395</v>
      </c>
      <c r="F22" s="116" t="s">
        <v>396</v>
      </c>
    </row>
    <row r="23" spans="1:6" ht="69.95" customHeight="1" x14ac:dyDescent="0.25">
      <c r="A23" s="115" t="s">
        <v>82</v>
      </c>
      <c r="B23" s="114" t="s">
        <v>101</v>
      </c>
      <c r="C23" s="114" t="s">
        <v>269</v>
      </c>
      <c r="D23" s="114" t="s">
        <v>270</v>
      </c>
      <c r="E23" s="114" t="s">
        <v>397</v>
      </c>
      <c r="F23" s="114" t="s">
        <v>398</v>
      </c>
    </row>
    <row r="24" spans="1:6" ht="69.95" customHeight="1" x14ac:dyDescent="0.25">
      <c r="A24" s="115" t="s">
        <v>82</v>
      </c>
      <c r="B24" s="116" t="s">
        <v>102</v>
      </c>
      <c r="C24" s="116" t="s">
        <v>271</v>
      </c>
      <c r="D24" s="116" t="s">
        <v>272</v>
      </c>
      <c r="E24" s="116" t="s">
        <v>399</v>
      </c>
      <c r="F24" s="116" t="s">
        <v>372</v>
      </c>
    </row>
    <row r="25" spans="1:6" ht="69.95" customHeight="1" x14ac:dyDescent="0.25">
      <c r="A25" s="115" t="s">
        <v>82</v>
      </c>
      <c r="B25" s="114" t="s">
        <v>103</v>
      </c>
      <c r="C25" s="114" t="s">
        <v>273</v>
      </c>
      <c r="D25" s="114" t="s">
        <v>274</v>
      </c>
      <c r="E25" s="114" t="s">
        <v>400</v>
      </c>
      <c r="F25" s="114" t="s">
        <v>385</v>
      </c>
    </row>
    <row r="26" spans="1:6" ht="69.95" customHeight="1" x14ac:dyDescent="0.25">
      <c r="A26" s="115" t="s">
        <v>82</v>
      </c>
      <c r="B26" s="116" t="s">
        <v>104</v>
      </c>
      <c r="C26" s="116" t="s">
        <v>401</v>
      </c>
      <c r="D26" s="116" t="s">
        <v>275</v>
      </c>
      <c r="E26" s="116" t="s">
        <v>276</v>
      </c>
      <c r="F26" s="116" t="s">
        <v>402</v>
      </c>
    </row>
    <row r="27" spans="1:6" ht="69.95" customHeight="1" x14ac:dyDescent="0.25">
      <c r="A27" s="115" t="s">
        <v>82</v>
      </c>
      <c r="B27" s="114" t="s">
        <v>105</v>
      </c>
      <c r="C27" s="114" t="s">
        <v>277</v>
      </c>
      <c r="D27" s="114" t="s">
        <v>278</v>
      </c>
      <c r="E27" s="114" t="s">
        <v>403</v>
      </c>
      <c r="F27" s="114" t="s">
        <v>279</v>
      </c>
    </row>
    <row r="28" spans="1:6" ht="69.95" customHeight="1" x14ac:dyDescent="0.25">
      <c r="A28" s="115" t="s">
        <v>82</v>
      </c>
      <c r="B28" s="116" t="s">
        <v>106</v>
      </c>
      <c r="C28" s="116" t="s">
        <v>280</v>
      </c>
      <c r="D28" s="116" t="s">
        <v>281</v>
      </c>
      <c r="E28" s="116" t="s">
        <v>282</v>
      </c>
      <c r="F28" s="116" t="s">
        <v>389</v>
      </c>
    </row>
  </sheetData>
  <mergeCells count="3">
    <mergeCell ref="A1:F1"/>
    <mergeCell ref="A2:F2"/>
    <mergeCell ref="A3:F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0"/>
  <sheetViews>
    <sheetView showGridLines="0" workbookViewId="0">
      <pane ySplit="1" topLeftCell="A2" activePane="bottomLeft" state="frozenSplit"/>
      <selection pane="bottomLeft"/>
    </sheetView>
  </sheetViews>
  <sheetFormatPr defaultRowHeight="15" x14ac:dyDescent="0.25"/>
  <cols>
    <col min="1" max="2" width="20" customWidth="1"/>
    <col min="3" max="3" width="28" customWidth="1"/>
    <col min="4" max="4" width="30" customWidth="1"/>
    <col min="5" max="6" width="28" customWidth="1"/>
    <col min="7" max="8" width="18" customWidth="1"/>
    <col min="9" max="10" width="28" customWidth="1"/>
    <col min="11" max="11" width="22" customWidth="1"/>
    <col min="12" max="12" width="24" customWidth="1"/>
  </cols>
  <sheetData>
    <row r="1" spans="1:12" x14ac:dyDescent="0.25">
      <c r="A1" s="117" t="s">
        <v>57</v>
      </c>
      <c r="B1" s="117" t="s">
        <v>93</v>
      </c>
      <c r="C1" s="117" t="s">
        <v>61</v>
      </c>
      <c r="D1" s="117" t="s">
        <v>97</v>
      </c>
      <c r="E1" s="117" t="s">
        <v>63</v>
      </c>
      <c r="F1" s="117" t="s">
        <v>99</v>
      </c>
      <c r="G1" s="117" t="s">
        <v>283</v>
      </c>
      <c r="H1" s="117" t="s">
        <v>284</v>
      </c>
      <c r="I1" s="117" t="s">
        <v>69</v>
      </c>
      <c r="J1" s="117" t="s">
        <v>105</v>
      </c>
      <c r="K1" s="117" t="s">
        <v>285</v>
      </c>
      <c r="L1" s="117" t="s">
        <v>286</v>
      </c>
    </row>
    <row r="2" spans="1:12" x14ac:dyDescent="0.25">
      <c r="A2" s="118" t="s">
        <v>287</v>
      </c>
      <c r="B2" s="119" t="s">
        <v>288</v>
      </c>
      <c r="C2" s="120" t="s">
        <v>74</v>
      </c>
      <c r="D2" s="119" t="s">
        <v>110</v>
      </c>
      <c r="E2" s="120" t="s">
        <v>289</v>
      </c>
      <c r="F2" s="119" t="s">
        <v>290</v>
      </c>
      <c r="G2" s="120" t="s">
        <v>291</v>
      </c>
      <c r="H2" s="119" t="s">
        <v>292</v>
      </c>
      <c r="I2" s="120" t="s">
        <v>293</v>
      </c>
      <c r="J2" s="119" t="s">
        <v>294</v>
      </c>
      <c r="K2" s="120" t="s">
        <v>295</v>
      </c>
      <c r="L2" s="121" t="s">
        <v>296</v>
      </c>
    </row>
    <row r="3" spans="1:12" x14ac:dyDescent="0.25">
      <c r="A3" s="122" t="s">
        <v>297</v>
      </c>
      <c r="B3" s="123" t="s">
        <v>298</v>
      </c>
      <c r="C3" s="124" t="s">
        <v>299</v>
      </c>
      <c r="D3" s="123" t="s">
        <v>300</v>
      </c>
      <c r="E3" s="124" t="s">
        <v>76</v>
      </c>
      <c r="F3" s="123" t="s">
        <v>112</v>
      </c>
      <c r="G3" s="124" t="s">
        <v>301</v>
      </c>
      <c r="H3" s="123" t="s">
        <v>302</v>
      </c>
      <c r="I3" s="124" t="s">
        <v>193</v>
      </c>
      <c r="J3" s="123" t="s">
        <v>279</v>
      </c>
      <c r="K3" s="124"/>
      <c r="L3" s="125"/>
    </row>
    <row r="4" spans="1:12" x14ac:dyDescent="0.25">
      <c r="A4" s="122" t="s">
        <v>303</v>
      </c>
      <c r="B4" s="123" t="s">
        <v>304</v>
      </c>
      <c r="C4" s="124" t="s">
        <v>305</v>
      </c>
      <c r="D4" s="123" t="s">
        <v>306</v>
      </c>
      <c r="E4" s="124" t="s">
        <v>307</v>
      </c>
      <c r="F4" s="123" t="s">
        <v>308</v>
      </c>
      <c r="G4" s="124" t="s">
        <v>309</v>
      </c>
      <c r="H4" s="123" t="s">
        <v>310</v>
      </c>
      <c r="I4" s="124" t="s">
        <v>311</v>
      </c>
      <c r="J4" s="123" t="s">
        <v>312</v>
      </c>
      <c r="K4" s="124"/>
      <c r="L4" s="125"/>
    </row>
    <row r="5" spans="1:12" ht="36" customHeight="1" x14ac:dyDescent="0.25">
      <c r="A5" s="122" t="s">
        <v>313</v>
      </c>
      <c r="B5" s="123" t="s">
        <v>314</v>
      </c>
      <c r="C5" s="124" t="s">
        <v>315</v>
      </c>
      <c r="D5" s="123" t="s">
        <v>316</v>
      </c>
      <c r="E5" s="124" t="s">
        <v>317</v>
      </c>
      <c r="F5" s="123" t="s">
        <v>318</v>
      </c>
      <c r="G5" s="124" t="s">
        <v>319</v>
      </c>
      <c r="H5" s="123" t="s">
        <v>320</v>
      </c>
      <c r="I5" s="124" t="s">
        <v>404</v>
      </c>
      <c r="J5" s="123" t="s">
        <v>405</v>
      </c>
      <c r="K5" s="124"/>
      <c r="L5" s="125"/>
    </row>
    <row r="6" spans="1:12" ht="36" customHeight="1" x14ac:dyDescent="0.25">
      <c r="A6" s="122" t="s">
        <v>321</v>
      </c>
      <c r="B6" s="123" t="s">
        <v>322</v>
      </c>
      <c r="C6" s="124" t="s">
        <v>323</v>
      </c>
      <c r="D6" s="123" t="s">
        <v>324</v>
      </c>
      <c r="E6" s="124" t="s">
        <v>325</v>
      </c>
      <c r="F6" s="123" t="s">
        <v>326</v>
      </c>
      <c r="G6" s="124" t="s">
        <v>327</v>
      </c>
      <c r="H6" s="123" t="s">
        <v>328</v>
      </c>
      <c r="I6" s="124" t="s">
        <v>406</v>
      </c>
      <c r="J6" s="123" t="s">
        <v>407</v>
      </c>
      <c r="K6" s="124"/>
      <c r="L6" s="125"/>
    </row>
    <row r="7" spans="1:12" x14ac:dyDescent="0.25">
      <c r="A7" s="122" t="s">
        <v>329</v>
      </c>
      <c r="B7" s="123" t="s">
        <v>330</v>
      </c>
      <c r="C7" s="124"/>
      <c r="D7" s="123"/>
      <c r="E7" s="124" t="s">
        <v>331</v>
      </c>
      <c r="F7" s="123" t="s">
        <v>332</v>
      </c>
      <c r="G7" s="124" t="s">
        <v>333</v>
      </c>
      <c r="H7" s="123" t="s">
        <v>334</v>
      </c>
      <c r="I7" s="124"/>
      <c r="J7" s="123"/>
      <c r="K7" s="124"/>
      <c r="L7" s="125"/>
    </row>
    <row r="8" spans="1:12" x14ac:dyDescent="0.25">
      <c r="A8" s="122" t="s">
        <v>335</v>
      </c>
      <c r="B8" s="123" t="s">
        <v>336</v>
      </c>
      <c r="C8" s="124"/>
      <c r="D8" s="123"/>
      <c r="E8" s="124"/>
      <c r="F8" s="123"/>
      <c r="G8" s="124" t="s">
        <v>337</v>
      </c>
      <c r="H8" s="123" t="s">
        <v>338</v>
      </c>
      <c r="I8" s="124"/>
      <c r="J8" s="123"/>
      <c r="K8" s="124"/>
      <c r="L8" s="125"/>
    </row>
    <row r="9" spans="1:12" x14ac:dyDescent="0.25">
      <c r="A9" s="122"/>
      <c r="B9" s="123"/>
      <c r="C9" s="124"/>
      <c r="D9" s="123"/>
      <c r="E9" s="124"/>
      <c r="F9" s="123"/>
      <c r="G9" s="124" t="s">
        <v>335</v>
      </c>
      <c r="H9" s="123" t="s">
        <v>336</v>
      </c>
      <c r="I9" s="124"/>
      <c r="J9" s="123"/>
      <c r="K9" s="124"/>
      <c r="L9" s="125"/>
    </row>
    <row r="10" spans="1:12" x14ac:dyDescent="0.25">
      <c r="A10" s="126"/>
      <c r="B10" s="127"/>
      <c r="C10" s="128"/>
      <c r="D10" s="127"/>
      <c r="E10" s="128"/>
      <c r="F10" s="127"/>
      <c r="G10" s="128"/>
      <c r="H10" s="127"/>
      <c r="I10" s="128"/>
      <c r="J10" s="127"/>
      <c r="K10" s="128"/>
      <c r="L10" s="129"/>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0"/>
  <sheetViews>
    <sheetView showGridLines="0" workbookViewId="0">
      <pane xSplit="2" ySplit="4" topLeftCell="C5" activePane="bottomRight" state="frozenSplit"/>
      <selection pane="bottomLeft" activeCell="A5" sqref="A5"/>
      <selection pane="topRight" activeCell="C1" sqref="C1"/>
      <selection pane="bottomRight" activeCell="C5" sqref="C5"/>
    </sheetView>
  </sheetViews>
  <sheetFormatPr defaultRowHeight="15" x14ac:dyDescent="0.25"/>
  <cols>
    <col min="1" max="1" width="42" customWidth="1"/>
    <col min="2" max="2" width="20" customWidth="1"/>
    <col min="3" max="3" width="25" customWidth="1"/>
    <col min="4" max="4" width="29" customWidth="1"/>
    <col min="5" max="5" width="30" customWidth="1"/>
    <col min="6" max="6" width="51" customWidth="1"/>
  </cols>
  <sheetData>
    <row r="1" spans="1:6" ht="33.950000000000003" customHeight="1" x14ac:dyDescent="0.25">
      <c r="A1" s="130" t="s">
        <v>408</v>
      </c>
      <c r="B1" s="130"/>
      <c r="C1" s="130"/>
      <c r="D1" s="130"/>
      <c r="E1" s="130"/>
      <c r="F1" s="130"/>
    </row>
    <row r="2" spans="1:6" ht="33.950000000000003" customHeight="1" x14ac:dyDescent="0.25">
      <c r="A2" s="131" t="s">
        <v>409</v>
      </c>
      <c r="B2" s="131"/>
      <c r="C2" s="131"/>
      <c r="D2" s="131"/>
      <c r="E2" s="131"/>
      <c r="F2" s="131"/>
    </row>
    <row r="3" spans="1:6" ht="48" customHeight="1" x14ac:dyDescent="0.25">
      <c r="A3" s="132" t="s">
        <v>410</v>
      </c>
      <c r="B3" s="132"/>
      <c r="C3" s="132"/>
      <c r="D3" s="132"/>
      <c r="E3" s="132"/>
      <c r="F3" s="132"/>
    </row>
    <row r="4" spans="1:6" ht="36" customHeight="1" x14ac:dyDescent="0.25">
      <c r="A4" s="133" t="s">
        <v>411</v>
      </c>
      <c r="B4" s="133" t="s">
        <v>412</v>
      </c>
      <c r="C4" s="133" t="s">
        <v>413</v>
      </c>
      <c r="D4" s="133" t="s">
        <v>414</v>
      </c>
      <c r="E4" s="133" t="s">
        <v>415</v>
      </c>
      <c r="F4" s="133" t="s">
        <v>416</v>
      </c>
    </row>
    <row r="5" spans="1:6" ht="42" customHeight="1" x14ac:dyDescent="0.25">
      <c r="A5" s="134" t="s">
        <v>47</v>
      </c>
      <c r="B5" s="134" t="s">
        <v>417</v>
      </c>
      <c r="C5" s="135"/>
      <c r="D5" s="136" t="s">
        <v>346</v>
      </c>
      <c r="E5" s="135"/>
      <c r="F5" s="134" t="s">
        <v>418</v>
      </c>
    </row>
    <row r="6" spans="1:6" ht="68.099999999999994" customHeight="1" x14ac:dyDescent="0.25">
      <c r="A6" s="134" t="s">
        <v>419</v>
      </c>
      <c r="B6" s="134" t="s">
        <v>417</v>
      </c>
      <c r="C6" s="135"/>
      <c r="D6" s="136" t="s">
        <v>420</v>
      </c>
      <c r="E6" s="135"/>
      <c r="F6" s="134" t="s">
        <v>421</v>
      </c>
    </row>
    <row r="7" spans="1:6" ht="68.099999999999994" customHeight="1" x14ac:dyDescent="0.25">
      <c r="A7" s="134" t="s">
        <v>422</v>
      </c>
      <c r="B7" s="134" t="s">
        <v>417</v>
      </c>
      <c r="C7" s="135"/>
      <c r="D7" s="136" t="s">
        <v>423</v>
      </c>
      <c r="E7" s="135"/>
      <c r="F7" s="134" t="s">
        <v>424</v>
      </c>
    </row>
    <row r="8" spans="1:6" ht="42" customHeight="1" x14ac:dyDescent="0.25">
      <c r="A8" s="134"/>
      <c r="B8" s="134"/>
      <c r="C8" s="134"/>
      <c r="D8" s="134"/>
      <c r="E8" s="134"/>
      <c r="F8" s="134"/>
    </row>
    <row r="9" spans="1:6" ht="33.950000000000003" customHeight="1" x14ac:dyDescent="0.25">
      <c r="A9" s="137" t="s">
        <v>425</v>
      </c>
      <c r="B9" s="137"/>
      <c r="C9" s="137"/>
      <c r="D9" s="137"/>
      <c r="E9" s="137"/>
      <c r="F9" s="137"/>
    </row>
    <row r="10" spans="1:6" ht="42" customHeight="1" x14ac:dyDescent="0.25">
      <c r="A10" s="134" t="s">
        <v>426</v>
      </c>
      <c r="B10" s="134" t="s">
        <v>427</v>
      </c>
      <c r="C10" s="138"/>
      <c r="D10" s="139">
        <v>1000</v>
      </c>
      <c r="E10" s="135"/>
      <c r="F10" s="134" t="s">
        <v>428</v>
      </c>
    </row>
    <row r="11" spans="1:6" ht="42" customHeight="1" x14ac:dyDescent="0.25">
      <c r="A11" s="134" t="s">
        <v>429</v>
      </c>
      <c r="B11" s="134" t="s">
        <v>430</v>
      </c>
      <c r="C11" s="138"/>
      <c r="D11" s="139">
        <v>18</v>
      </c>
      <c r="E11" s="135"/>
      <c r="F11" s="134" t="s">
        <v>431</v>
      </c>
    </row>
    <row r="12" spans="1:6" ht="42" customHeight="1" x14ac:dyDescent="0.25">
      <c r="A12" s="134" t="s">
        <v>432</v>
      </c>
      <c r="B12" s="134" t="s">
        <v>427</v>
      </c>
      <c r="C12" s="138"/>
      <c r="D12" s="139">
        <v>0</v>
      </c>
      <c r="E12" s="135"/>
      <c r="F12" s="134" t="s">
        <v>433</v>
      </c>
    </row>
    <row r="13" spans="1:6" ht="42" customHeight="1" x14ac:dyDescent="0.25">
      <c r="A13" s="134" t="s">
        <v>434</v>
      </c>
      <c r="B13" s="134" t="s">
        <v>430</v>
      </c>
      <c r="C13" s="138"/>
      <c r="D13" s="139">
        <v>0</v>
      </c>
      <c r="E13" s="135"/>
      <c r="F13" s="134" t="s">
        <v>435</v>
      </c>
    </row>
    <row r="14" spans="1:6" ht="42" customHeight="1" x14ac:dyDescent="0.25">
      <c r="A14" s="134" t="s">
        <v>436</v>
      </c>
      <c r="B14" s="134" t="s">
        <v>437</v>
      </c>
      <c r="C14" s="138"/>
      <c r="D14" s="139">
        <v>100</v>
      </c>
      <c r="E14" s="135"/>
      <c r="F14" s="134" t="s">
        <v>438</v>
      </c>
    </row>
    <row r="15" spans="1:6" ht="42" customHeight="1" x14ac:dyDescent="0.25">
      <c r="A15" s="134" t="s">
        <v>439</v>
      </c>
      <c r="B15" s="134" t="s">
        <v>440</v>
      </c>
      <c r="C15" s="138"/>
      <c r="D15" s="139">
        <v>6</v>
      </c>
      <c r="E15" s="135"/>
      <c r="F15" s="134" t="s">
        <v>441</v>
      </c>
    </row>
    <row r="16" spans="1:6" ht="42" customHeight="1" x14ac:dyDescent="0.25">
      <c r="A16" s="134" t="s">
        <v>442</v>
      </c>
      <c r="B16" s="134" t="s">
        <v>443</v>
      </c>
      <c r="C16" s="140" t="str">
        <f>IF(C28="Ready to calculate only",C10*C11+C12*C13+C14*C15,"")</f>
        <v/>
      </c>
      <c r="D16" s="140">
        <f>IF(D28="Ready to calculate only",D10*D11+D12*D13+D14*D15,"")</f>
        <v>18600</v>
      </c>
      <c r="E16" s="135"/>
      <c r="F16" s="134" t="s">
        <v>444</v>
      </c>
    </row>
    <row r="17" spans="1:6" ht="42" customHeight="1" x14ac:dyDescent="0.25">
      <c r="A17" s="134" t="s">
        <v>445</v>
      </c>
      <c r="B17" s="134" t="s">
        <v>443</v>
      </c>
      <c r="C17" s="138"/>
      <c r="D17" s="139">
        <v>2400</v>
      </c>
      <c r="E17" s="135"/>
      <c r="F17" s="134" t="s">
        <v>446</v>
      </c>
    </row>
    <row r="18" spans="1:6" ht="42" customHeight="1" x14ac:dyDescent="0.25">
      <c r="A18" s="134" t="s">
        <v>447</v>
      </c>
      <c r="B18" s="134" t="s">
        <v>443</v>
      </c>
      <c r="C18" s="140" t="str">
        <f>IF(C28="Ready to calculate only",C16+C17,"")</f>
        <v/>
      </c>
      <c r="D18" s="140">
        <f>IF(D28="Ready to calculate only",D16+D17,"")</f>
        <v>21000</v>
      </c>
      <c r="E18" s="135"/>
      <c r="F18" s="134" t="s">
        <v>448</v>
      </c>
    </row>
    <row r="19" spans="1:6" ht="42" customHeight="1" x14ac:dyDescent="0.25">
      <c r="A19" s="134" t="s">
        <v>449</v>
      </c>
      <c r="B19" s="134" t="s">
        <v>450</v>
      </c>
      <c r="C19" s="138"/>
      <c r="D19" s="139">
        <v>4800</v>
      </c>
      <c r="E19" s="135"/>
      <c r="F19" s="134" t="s">
        <v>451</v>
      </c>
    </row>
    <row r="20" spans="1:6" ht="42" customHeight="1" x14ac:dyDescent="0.25">
      <c r="A20" s="134"/>
      <c r="B20" s="134"/>
      <c r="C20" s="134"/>
      <c r="D20" s="134"/>
      <c r="E20" s="134"/>
      <c r="F20" s="134"/>
    </row>
    <row r="21" spans="1:6" ht="33.950000000000003" customHeight="1" x14ac:dyDescent="0.25">
      <c r="A21" s="137" t="s">
        <v>452</v>
      </c>
      <c r="B21" s="137"/>
      <c r="C21" s="137"/>
      <c r="D21" s="137"/>
      <c r="E21" s="137"/>
      <c r="F21" s="137"/>
    </row>
    <row r="22" spans="1:6" ht="42" customHeight="1" x14ac:dyDescent="0.25">
      <c r="A22" s="134" t="s">
        <v>453</v>
      </c>
      <c r="B22" s="134" t="s">
        <v>443</v>
      </c>
      <c r="C22" s="138"/>
      <c r="D22" s="139">
        <v>120000</v>
      </c>
      <c r="E22" s="135"/>
      <c r="F22" s="134" t="s">
        <v>454</v>
      </c>
    </row>
    <row r="23" spans="1:6" ht="42" customHeight="1" x14ac:dyDescent="0.25">
      <c r="A23" s="134" t="s">
        <v>455</v>
      </c>
      <c r="B23" s="134" t="s">
        <v>443</v>
      </c>
      <c r="C23" s="138"/>
      <c r="D23" s="139">
        <v>12000</v>
      </c>
      <c r="E23" s="135"/>
      <c r="F23" s="134" t="s">
        <v>456</v>
      </c>
    </row>
    <row r="24" spans="1:6" ht="42" customHeight="1" x14ac:dyDescent="0.25">
      <c r="A24" s="134" t="s">
        <v>457</v>
      </c>
      <c r="B24" s="134" t="s">
        <v>443</v>
      </c>
      <c r="C24" s="138"/>
      <c r="D24" s="139">
        <v>6000</v>
      </c>
      <c r="E24" s="135"/>
      <c r="F24" s="134" t="s">
        <v>458</v>
      </c>
    </row>
    <row r="25" spans="1:6" ht="42" customHeight="1" x14ac:dyDescent="0.25">
      <c r="A25" s="134" t="s">
        <v>459</v>
      </c>
      <c r="B25" s="134" t="s">
        <v>443</v>
      </c>
      <c r="C25" s="138"/>
      <c r="D25" s="139">
        <v>6000</v>
      </c>
      <c r="E25" s="135"/>
      <c r="F25" s="134" t="s">
        <v>460</v>
      </c>
    </row>
    <row r="26" spans="1:6" ht="42" customHeight="1" x14ac:dyDescent="0.25">
      <c r="A26" s="134" t="s">
        <v>461</v>
      </c>
      <c r="B26" s="134" t="s">
        <v>443</v>
      </c>
      <c r="C26" s="140" t="str">
        <f>IF(C28="Ready to calculate only",C22-C23-C24-C25,"")</f>
        <v/>
      </c>
      <c r="D26" s="140">
        <f>IF(D28="Ready to calculate only",D22-D23-D24-D25,"")</f>
        <v>96000</v>
      </c>
      <c r="E26" s="135"/>
      <c r="F26" s="134" t="s">
        <v>462</v>
      </c>
    </row>
    <row r="27" spans="1:6" ht="33.950000000000003" customHeight="1" x14ac:dyDescent="0.25">
      <c r="A27" s="137" t="s">
        <v>463</v>
      </c>
      <c r="B27" s="137"/>
      <c r="C27" s="137"/>
      <c r="D27" s="137"/>
      <c r="E27" s="137"/>
      <c r="F27" s="137"/>
    </row>
    <row r="28" spans="1:6" ht="62.1" customHeight="1" x14ac:dyDescent="0.25">
      <c r="A28" s="134" t="s">
        <v>464</v>
      </c>
      <c r="B28" s="134" t="s">
        <v>465</v>
      </c>
      <c r="C28" s="141" t="str">
        <f>IF(OR(C5="",C6="",C7="",COUNT(C10,C11,C12,C13,C14,C15,C17,C22,C23,C24,C25)&lt;&gt;11),"Complete identity and annual inputs",IF(OR(MIN(C10,C11,C12,C13,C14,C15,C17,C22,C23,C24,C25)&lt;0,C22&lt;=C23+C24+C25),"Invalid input or nonpositive productive time","Ready to calculate only"))</f>
        <v>Complete identity and annual inputs</v>
      </c>
      <c r="D28" s="141" t="str">
        <f>IF(OR(D5="",D6="",D7="",COUNT(D10,D11,D12,D13,D14,D15,D17,D22,D23,D24,D25)&lt;&gt;11),"Complete identity and annual inputs",IF(OR(MIN(D10,D11,D12,D13,D14,D15,D17,D22,D23,D24,D25)&lt;0,D22&lt;=D23+D24+D25),"Invalid input or nonpositive productive time","Ready to calculate only"))</f>
        <v>Ready to calculate only</v>
      </c>
      <c r="E28" s="135"/>
      <c r="F28" s="134" t="s">
        <v>466</v>
      </c>
    </row>
    <row r="29" spans="1:6" ht="42" customHeight="1" x14ac:dyDescent="0.25">
      <c r="A29" s="134" t="s">
        <v>467</v>
      </c>
      <c r="B29" s="134" t="s">
        <v>468</v>
      </c>
      <c r="C29" s="142" t="str">
        <f>IF(C28="Ready to calculate only",C18/C26,"")</f>
        <v/>
      </c>
      <c r="D29" s="142">
        <f>IF(D28="Ready to calculate only",D18/D26,"")</f>
        <v>0.21875</v>
      </c>
      <c r="E29" s="135"/>
      <c r="F29" s="134" t="s">
        <v>469</v>
      </c>
    </row>
    <row r="30" spans="1:6" ht="42" customHeight="1" x14ac:dyDescent="0.25">
      <c r="A30" s="134" t="s">
        <v>470</v>
      </c>
      <c r="B30" s="134" t="s">
        <v>471</v>
      </c>
      <c r="C30" s="142" t="str">
        <f>IF(AND(C28="Ready to calculate only",ISNUMBER(C19)),IF(C19&gt;=0,C19/C26,""),"")</f>
        <v/>
      </c>
      <c r="D30" s="142">
        <f>IF(AND(D28="Ready to calculate only",ISNUMBER(D19)),IF(D19&gt;=0,D19/D26,""),"")</f>
        <v>0.05</v>
      </c>
      <c r="E30" s="135"/>
      <c r="F30" s="134" t="s">
        <v>472</v>
      </c>
    </row>
    <row r="31" spans="1:6" ht="42" customHeight="1" x14ac:dyDescent="0.25">
      <c r="A31" s="134"/>
      <c r="B31" s="134"/>
      <c r="C31" s="134"/>
      <c r="D31" s="134"/>
      <c r="E31" s="134"/>
      <c r="F31" s="134"/>
    </row>
    <row r="32" spans="1:6" ht="33.950000000000003" customHeight="1" x14ac:dyDescent="0.25">
      <c r="A32" s="137" t="s">
        <v>473</v>
      </c>
      <c r="B32" s="137"/>
      <c r="C32" s="137"/>
      <c r="D32" s="137"/>
      <c r="E32" s="137"/>
      <c r="F32" s="137"/>
    </row>
    <row r="33" spans="1:6" ht="68.099999999999994" customHeight="1" x14ac:dyDescent="0.25">
      <c r="A33" s="134" t="s">
        <v>474</v>
      </c>
      <c r="B33" s="134" t="s">
        <v>475</v>
      </c>
      <c r="C33" s="135"/>
      <c r="D33" s="136" t="s">
        <v>476</v>
      </c>
      <c r="E33" s="135"/>
      <c r="F33" s="134" t="s">
        <v>477</v>
      </c>
    </row>
    <row r="34" spans="1:6" ht="68.099999999999994" customHeight="1" x14ac:dyDescent="0.25">
      <c r="A34" s="134" t="s">
        <v>478</v>
      </c>
      <c r="B34" s="134" t="s">
        <v>475</v>
      </c>
      <c r="C34" s="135"/>
      <c r="D34" s="136" t="s">
        <v>479</v>
      </c>
      <c r="E34" s="135"/>
      <c r="F34" s="134" t="s">
        <v>480</v>
      </c>
    </row>
    <row r="35" spans="1:6" ht="68.099999999999994" customHeight="1" x14ac:dyDescent="0.25">
      <c r="A35" s="134" t="s">
        <v>481</v>
      </c>
      <c r="B35" s="134" t="s">
        <v>475</v>
      </c>
      <c r="C35" s="135"/>
      <c r="D35" s="136" t="s">
        <v>482</v>
      </c>
      <c r="E35" s="135"/>
      <c r="F35" s="134" t="s">
        <v>483</v>
      </c>
    </row>
    <row r="36" spans="1:6" ht="68.099999999999994" customHeight="1" x14ac:dyDescent="0.25">
      <c r="A36" s="134" t="s">
        <v>484</v>
      </c>
      <c r="B36" s="134" t="s">
        <v>475</v>
      </c>
      <c r="C36" s="135"/>
      <c r="D36" s="136" t="s">
        <v>485</v>
      </c>
      <c r="E36" s="135"/>
      <c r="F36" s="134" t="s">
        <v>486</v>
      </c>
    </row>
    <row r="37" spans="1:6" ht="68.099999999999994" customHeight="1" x14ac:dyDescent="0.25">
      <c r="A37" s="134" t="s">
        <v>487</v>
      </c>
      <c r="B37" s="134" t="s">
        <v>475</v>
      </c>
      <c r="C37" s="135"/>
      <c r="D37" s="136" t="s">
        <v>488</v>
      </c>
      <c r="E37" s="135"/>
      <c r="F37" s="134" t="s">
        <v>489</v>
      </c>
    </row>
    <row r="38" spans="1:6" ht="68.099999999999994" customHeight="1" x14ac:dyDescent="0.25">
      <c r="A38" s="134" t="s">
        <v>490</v>
      </c>
      <c r="B38" s="134" t="s">
        <v>491</v>
      </c>
      <c r="C38" s="135"/>
      <c r="D38" s="136" t="s">
        <v>492</v>
      </c>
      <c r="E38" s="135"/>
      <c r="F38" s="134" t="s">
        <v>493</v>
      </c>
    </row>
    <row r="39" spans="1:6" ht="42" customHeight="1" x14ac:dyDescent="0.25">
      <c r="A39" s="143" t="s">
        <v>494</v>
      </c>
      <c r="B39" s="143"/>
      <c r="C39" s="143"/>
      <c r="D39" s="143"/>
      <c r="E39" s="143"/>
      <c r="F39" s="143"/>
    </row>
    <row r="40" spans="1:6" ht="42" customHeight="1" x14ac:dyDescent="0.25">
      <c r="A40" s="143"/>
      <c r="B40" s="143"/>
      <c r="C40" s="143"/>
      <c r="D40" s="143"/>
      <c r="E40" s="143"/>
      <c r="F40" s="143"/>
    </row>
  </sheetData>
  <mergeCells count="8">
    <mergeCell ref="A27:F27"/>
    <mergeCell ref="A32:F32"/>
    <mergeCell ref="A39:F40"/>
    <mergeCell ref="A1:F1"/>
    <mergeCell ref="A2:F2"/>
    <mergeCell ref="A3:F3"/>
    <mergeCell ref="A9:F9"/>
    <mergeCell ref="A21:F21"/>
  </mergeCells>
  <dataValidations count="12">
    <dataValidation type="decimal" operator="greaterThanOrEqual" allowBlank="1" showInputMessage="1" showErrorMessage="1" errorTitle="Nonnegative number required" error="Enter a number at least zero, or leave unknown input blank. Do not enter example figures as facts." sqref="C10" xr:uid="{41B54CC6-0776-4738-9F07-97C94839DB6B}">
      <formula1>0</formula1>
    </dataValidation>
    <dataValidation type="decimal" operator="greaterThanOrEqual" allowBlank="1" showInputMessage="1" showErrorMessage="1" errorTitle="Nonnegative number required" error="Enter a number at least zero, or leave unknown input blank. Do not enter example figures as facts." sqref="C11" xr:uid="{2FFE14B6-39D8-4C18-AA35-5FD0C63A5A96}">
      <formula1>0</formula1>
    </dataValidation>
    <dataValidation type="decimal" operator="greaterThanOrEqual" allowBlank="1" showInputMessage="1" showErrorMessage="1" errorTitle="Nonnegative number required" error="Enter a number at least zero, or leave unknown input blank. Do not enter example figures as facts." sqref="C12" xr:uid="{34BCA5A6-7E20-41CE-8641-396ACA24E887}">
      <formula1>0</formula1>
    </dataValidation>
    <dataValidation type="decimal" operator="greaterThanOrEqual" allowBlank="1" showInputMessage="1" showErrorMessage="1" errorTitle="Nonnegative number required" error="Enter a number at least zero, or leave unknown input blank. Do not enter example figures as facts." sqref="C13" xr:uid="{E7251C64-DDBB-4D55-BA7E-B6B624F66BF8}">
      <formula1>0</formula1>
    </dataValidation>
    <dataValidation type="decimal" operator="greaterThanOrEqual" allowBlank="1" showInputMessage="1" showErrorMessage="1" errorTitle="Nonnegative number required" error="Enter a number at least zero, or leave unknown input blank. Do not enter example figures as facts." sqref="C14" xr:uid="{506C96EC-4F88-48E0-8811-9A58AFD4FFD2}">
      <formula1>0</formula1>
    </dataValidation>
    <dataValidation type="decimal" operator="greaterThanOrEqual" allowBlank="1" showInputMessage="1" showErrorMessage="1" errorTitle="Nonnegative number required" error="Enter a number at least zero, or leave unknown input blank. Do not enter example figures as facts." sqref="C15" xr:uid="{90E50D1C-0A8B-48BA-AACE-0472C4013C30}">
      <formula1>0</formula1>
    </dataValidation>
    <dataValidation type="decimal" operator="greaterThanOrEqual" allowBlank="1" showInputMessage="1" showErrorMessage="1" errorTitle="Nonnegative number required" error="Enter a number at least zero, or leave unknown input blank. Do not enter example figures as facts." sqref="C17" xr:uid="{EEACA3D8-21A6-4A6F-9063-0812850D8F0A}">
      <formula1>0</formula1>
    </dataValidation>
    <dataValidation type="decimal" operator="greaterThanOrEqual" allowBlank="1" showInputMessage="1" showErrorMessage="1" errorTitle="Nonnegative number required" error="Enter a number at least zero, or leave unknown input blank. Do not enter example figures as facts." sqref="C19" xr:uid="{7487F5BE-421B-45C4-BB21-2115436E85DB}">
      <formula1>0</formula1>
    </dataValidation>
    <dataValidation type="decimal" operator="greaterThanOrEqual" allowBlank="1" showInputMessage="1" showErrorMessage="1" errorTitle="Nonnegative number required" error="Enter a number at least zero, or leave unknown input blank. Do not enter example figures as facts." sqref="C22" xr:uid="{A57099B8-1563-4FE3-BB8C-1515C1E37C33}">
      <formula1>0</formula1>
    </dataValidation>
    <dataValidation type="decimal" operator="greaterThanOrEqual" allowBlank="1" showInputMessage="1" showErrorMessage="1" errorTitle="Nonnegative number required" error="Enter a number at least zero, or leave unknown input blank. Do not enter example figures as facts." sqref="C23" xr:uid="{3089EBD5-62AF-4565-896A-8D62823BDE5A}">
      <formula1>0</formula1>
    </dataValidation>
    <dataValidation type="decimal" operator="greaterThanOrEqual" allowBlank="1" showInputMessage="1" showErrorMessage="1" errorTitle="Nonnegative number required" error="Enter a number at least zero, or leave unknown input blank. Do not enter example figures as facts." sqref="C24" xr:uid="{0AF707FA-C6B4-4679-A6A3-519532CA1465}">
      <formula1>0</formula1>
    </dataValidation>
    <dataValidation type="decimal" operator="greaterThanOrEqual" allowBlank="1" showInputMessage="1" showErrorMessage="1" errorTitle="Nonnegative number required" error="Enter a number at least zero, or leave unknown input blank. Do not enter example figures as facts." sqref="C25" xr:uid="{10FD8917-19AB-4930-B334-7B555177B8FB}">
      <formula1>0</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0"/>
  <sheetViews>
    <sheetView showGridLines="0" rightToLeft="1" workbookViewId="0">
      <pane xSplit="2" ySplit="4" topLeftCell="C5" activePane="bottomRight" state="frozenSplit"/>
      <selection pane="bottomLeft" activeCell="A5" sqref="A5"/>
      <selection pane="topRight" activeCell="C1" sqref="C1"/>
      <selection pane="bottomRight" activeCell="C5" sqref="C5"/>
    </sheetView>
  </sheetViews>
  <sheetFormatPr defaultRowHeight="15" x14ac:dyDescent="0.25"/>
  <cols>
    <col min="1" max="1" width="42" customWidth="1"/>
    <col min="2" max="2" width="20" customWidth="1"/>
    <col min="3" max="3" width="25" customWidth="1"/>
    <col min="4" max="4" width="29" customWidth="1"/>
    <col min="5" max="5" width="30" customWidth="1"/>
    <col min="6" max="6" width="51" customWidth="1"/>
  </cols>
  <sheetData>
    <row r="1" spans="1:6" ht="33.950000000000003" customHeight="1" x14ac:dyDescent="0.25">
      <c r="A1" s="144" t="s">
        <v>495</v>
      </c>
      <c r="B1" s="144"/>
      <c r="C1" s="144"/>
      <c r="D1" s="144"/>
      <c r="E1" s="144"/>
      <c r="F1" s="144"/>
    </row>
    <row r="2" spans="1:6" ht="33.950000000000003" customHeight="1" x14ac:dyDescent="0.25">
      <c r="A2" s="145" t="s">
        <v>496</v>
      </c>
      <c r="B2" s="145"/>
      <c r="C2" s="145"/>
      <c r="D2" s="145"/>
      <c r="E2" s="145"/>
      <c r="F2" s="145"/>
    </row>
    <row r="3" spans="1:6" ht="48" customHeight="1" x14ac:dyDescent="0.25">
      <c r="A3" s="146" t="s">
        <v>497</v>
      </c>
      <c r="B3" s="146"/>
      <c r="C3" s="146"/>
      <c r="D3" s="146"/>
      <c r="E3" s="146"/>
      <c r="F3" s="146"/>
    </row>
    <row r="4" spans="1:6" ht="36" customHeight="1" x14ac:dyDescent="0.25">
      <c r="A4" s="147" t="s">
        <v>498</v>
      </c>
      <c r="B4" s="147" t="s">
        <v>499</v>
      </c>
      <c r="C4" s="147" t="s">
        <v>500</v>
      </c>
      <c r="D4" s="147" t="s">
        <v>501</v>
      </c>
      <c r="E4" s="147" t="s">
        <v>502</v>
      </c>
      <c r="F4" s="147" t="s">
        <v>503</v>
      </c>
    </row>
    <row r="5" spans="1:6" ht="42" customHeight="1" x14ac:dyDescent="0.25">
      <c r="A5" s="148" t="s">
        <v>83</v>
      </c>
      <c r="B5" s="148" t="s">
        <v>504</v>
      </c>
      <c r="C5" s="149"/>
      <c r="D5" s="150" t="s">
        <v>346</v>
      </c>
      <c r="E5" s="149"/>
      <c r="F5" s="148" t="s">
        <v>505</v>
      </c>
    </row>
    <row r="6" spans="1:6" ht="68.099999999999994" customHeight="1" x14ac:dyDescent="0.25">
      <c r="A6" s="148" t="s">
        <v>506</v>
      </c>
      <c r="B6" s="148" t="s">
        <v>504</v>
      </c>
      <c r="C6" s="149"/>
      <c r="D6" s="150" t="s">
        <v>507</v>
      </c>
      <c r="E6" s="149"/>
      <c r="F6" s="148" t="s">
        <v>508</v>
      </c>
    </row>
    <row r="7" spans="1:6" ht="68.099999999999994" customHeight="1" x14ac:dyDescent="0.25">
      <c r="A7" s="148" t="s">
        <v>509</v>
      </c>
      <c r="B7" s="148" t="s">
        <v>504</v>
      </c>
      <c r="C7" s="149"/>
      <c r="D7" s="150" t="s">
        <v>510</v>
      </c>
      <c r="E7" s="149"/>
      <c r="F7" s="148" t="s">
        <v>511</v>
      </c>
    </row>
    <row r="8" spans="1:6" ht="42" customHeight="1" x14ac:dyDescent="0.25">
      <c r="A8" s="148"/>
      <c r="B8" s="148"/>
      <c r="C8" s="148"/>
      <c r="D8" s="148"/>
      <c r="E8" s="148"/>
      <c r="F8" s="148"/>
    </row>
    <row r="9" spans="1:6" ht="33.950000000000003" customHeight="1" x14ac:dyDescent="0.25">
      <c r="A9" s="151" t="s">
        <v>512</v>
      </c>
      <c r="B9" s="151"/>
      <c r="C9" s="151"/>
      <c r="D9" s="151"/>
      <c r="E9" s="151"/>
      <c r="F9" s="151"/>
    </row>
    <row r="10" spans="1:6" ht="42" customHeight="1" x14ac:dyDescent="0.25">
      <c r="A10" s="148" t="s">
        <v>513</v>
      </c>
      <c r="B10" s="148" t="s">
        <v>514</v>
      </c>
      <c r="C10" s="152"/>
      <c r="D10" s="153">
        <v>1000</v>
      </c>
      <c r="E10" s="149"/>
      <c r="F10" s="148" t="s">
        <v>515</v>
      </c>
    </row>
    <row r="11" spans="1:6" ht="42" customHeight="1" x14ac:dyDescent="0.25">
      <c r="A11" s="148" t="s">
        <v>516</v>
      </c>
      <c r="B11" s="148" t="s">
        <v>517</v>
      </c>
      <c r="C11" s="152"/>
      <c r="D11" s="153">
        <v>18</v>
      </c>
      <c r="E11" s="149"/>
      <c r="F11" s="148" t="s">
        <v>518</v>
      </c>
    </row>
    <row r="12" spans="1:6" ht="42" customHeight="1" x14ac:dyDescent="0.25">
      <c r="A12" s="148" t="s">
        <v>519</v>
      </c>
      <c r="B12" s="148" t="s">
        <v>514</v>
      </c>
      <c r="C12" s="152"/>
      <c r="D12" s="153">
        <v>0</v>
      </c>
      <c r="E12" s="149"/>
      <c r="F12" s="148" t="s">
        <v>520</v>
      </c>
    </row>
    <row r="13" spans="1:6" ht="42" customHeight="1" x14ac:dyDescent="0.25">
      <c r="A13" s="148" t="s">
        <v>521</v>
      </c>
      <c r="B13" s="148" t="s">
        <v>517</v>
      </c>
      <c r="C13" s="152"/>
      <c r="D13" s="153">
        <v>0</v>
      </c>
      <c r="E13" s="149"/>
      <c r="F13" s="148" t="s">
        <v>522</v>
      </c>
    </row>
    <row r="14" spans="1:6" ht="42" customHeight="1" x14ac:dyDescent="0.25">
      <c r="A14" s="148" t="s">
        <v>523</v>
      </c>
      <c r="B14" s="148" t="s">
        <v>524</v>
      </c>
      <c r="C14" s="152"/>
      <c r="D14" s="153">
        <v>100</v>
      </c>
      <c r="E14" s="149"/>
      <c r="F14" s="148" t="s">
        <v>525</v>
      </c>
    </row>
    <row r="15" spans="1:6" ht="42" customHeight="1" x14ac:dyDescent="0.25">
      <c r="A15" s="148" t="s">
        <v>526</v>
      </c>
      <c r="B15" s="148" t="s">
        <v>527</v>
      </c>
      <c r="C15" s="152"/>
      <c r="D15" s="153">
        <v>6</v>
      </c>
      <c r="E15" s="149"/>
      <c r="F15" s="148" t="s">
        <v>528</v>
      </c>
    </row>
    <row r="16" spans="1:6" ht="42" customHeight="1" x14ac:dyDescent="0.25">
      <c r="A16" s="148" t="s">
        <v>529</v>
      </c>
      <c r="B16" s="148" t="s">
        <v>530</v>
      </c>
      <c r="C16" s="154" t="str">
        <f>IF(C28="جاهز للحساب فقط",C10*C11+C12*C13+C14*C15,"")</f>
        <v/>
      </c>
      <c r="D16" s="154">
        <f>IF(D28="جاهز للحساب فقط",D10*D11+D12*D13+D14*D15,"")</f>
        <v>18600</v>
      </c>
      <c r="E16" s="149"/>
      <c r="F16" s="148" t="s">
        <v>531</v>
      </c>
    </row>
    <row r="17" spans="1:6" ht="42" customHeight="1" x14ac:dyDescent="0.25">
      <c r="A17" s="148" t="s">
        <v>532</v>
      </c>
      <c r="B17" s="148" t="s">
        <v>530</v>
      </c>
      <c r="C17" s="152"/>
      <c r="D17" s="153">
        <v>2400</v>
      </c>
      <c r="E17" s="149"/>
      <c r="F17" s="148" t="s">
        <v>533</v>
      </c>
    </row>
    <row r="18" spans="1:6" ht="42" customHeight="1" x14ac:dyDescent="0.25">
      <c r="A18" s="148" t="s">
        <v>534</v>
      </c>
      <c r="B18" s="148" t="s">
        <v>530</v>
      </c>
      <c r="C18" s="154" t="str">
        <f>IF(C28="جاهز للحساب فقط",C16+C17,"")</f>
        <v/>
      </c>
      <c r="D18" s="154">
        <f>IF(D28="جاهز للحساب فقط",D16+D17,"")</f>
        <v>21000</v>
      </c>
      <c r="E18" s="149"/>
      <c r="F18" s="148" t="s">
        <v>535</v>
      </c>
    </row>
    <row r="19" spans="1:6" ht="42" customHeight="1" x14ac:dyDescent="0.25">
      <c r="A19" s="148" t="s">
        <v>536</v>
      </c>
      <c r="B19" s="148" t="s">
        <v>537</v>
      </c>
      <c r="C19" s="152"/>
      <c r="D19" s="153">
        <v>4800</v>
      </c>
      <c r="E19" s="149"/>
      <c r="F19" s="148" t="s">
        <v>538</v>
      </c>
    </row>
    <row r="20" spans="1:6" ht="42" customHeight="1" x14ac:dyDescent="0.25">
      <c r="A20" s="148"/>
      <c r="B20" s="148"/>
      <c r="C20" s="148"/>
      <c r="D20" s="148"/>
      <c r="E20" s="148"/>
      <c r="F20" s="148"/>
    </row>
    <row r="21" spans="1:6" ht="33.950000000000003" customHeight="1" x14ac:dyDescent="0.25">
      <c r="A21" s="151" t="s">
        <v>539</v>
      </c>
      <c r="B21" s="151"/>
      <c r="C21" s="151"/>
      <c r="D21" s="151"/>
      <c r="E21" s="151"/>
      <c r="F21" s="151"/>
    </row>
    <row r="22" spans="1:6" ht="42" customHeight="1" x14ac:dyDescent="0.25">
      <c r="A22" s="148" t="s">
        <v>540</v>
      </c>
      <c r="B22" s="148" t="s">
        <v>530</v>
      </c>
      <c r="C22" s="152"/>
      <c r="D22" s="153">
        <v>120000</v>
      </c>
      <c r="E22" s="149"/>
      <c r="F22" s="148" t="s">
        <v>541</v>
      </c>
    </row>
    <row r="23" spans="1:6" ht="42" customHeight="1" x14ac:dyDescent="0.25">
      <c r="A23" s="148" t="s">
        <v>542</v>
      </c>
      <c r="B23" s="148" t="s">
        <v>530</v>
      </c>
      <c r="C23" s="152"/>
      <c r="D23" s="153">
        <v>12000</v>
      </c>
      <c r="E23" s="149"/>
      <c r="F23" s="148" t="s">
        <v>543</v>
      </c>
    </row>
    <row r="24" spans="1:6" ht="42" customHeight="1" x14ac:dyDescent="0.25">
      <c r="A24" s="148" t="s">
        <v>544</v>
      </c>
      <c r="B24" s="148" t="s">
        <v>530</v>
      </c>
      <c r="C24" s="152"/>
      <c r="D24" s="153">
        <v>6000</v>
      </c>
      <c r="E24" s="149"/>
      <c r="F24" s="148" t="s">
        <v>545</v>
      </c>
    </row>
    <row r="25" spans="1:6" ht="42" customHeight="1" x14ac:dyDescent="0.25">
      <c r="A25" s="148" t="s">
        <v>546</v>
      </c>
      <c r="B25" s="148" t="s">
        <v>530</v>
      </c>
      <c r="C25" s="152"/>
      <c r="D25" s="153">
        <v>6000</v>
      </c>
      <c r="E25" s="149"/>
      <c r="F25" s="148" t="s">
        <v>547</v>
      </c>
    </row>
    <row r="26" spans="1:6" ht="42" customHeight="1" x14ac:dyDescent="0.25">
      <c r="A26" s="148" t="s">
        <v>548</v>
      </c>
      <c r="B26" s="148" t="s">
        <v>530</v>
      </c>
      <c r="C26" s="154" t="str">
        <f>IF(C28="جاهز للحساب فقط",C22-C23-C24-C25,"")</f>
        <v/>
      </c>
      <c r="D26" s="154">
        <f>IF(D28="جاهز للحساب فقط",D22-D23-D24-D25,"")</f>
        <v>96000</v>
      </c>
      <c r="E26" s="149"/>
      <c r="F26" s="148" t="s">
        <v>549</v>
      </c>
    </row>
    <row r="27" spans="1:6" ht="33.950000000000003" customHeight="1" x14ac:dyDescent="0.25">
      <c r="A27" s="151" t="s">
        <v>550</v>
      </c>
      <c r="B27" s="151"/>
      <c r="C27" s="151"/>
      <c r="D27" s="151"/>
      <c r="E27" s="151"/>
      <c r="F27" s="151"/>
    </row>
    <row r="28" spans="1:6" ht="62.1" customHeight="1" x14ac:dyDescent="0.25">
      <c r="A28" s="148" t="s">
        <v>551</v>
      </c>
      <c r="B28" s="148" t="s">
        <v>552</v>
      </c>
      <c r="C28" s="155" t="str">
        <f>IF(OR(C5="",C6="",C7="",COUNT(C10,C11,C12,C13,C14,C15,C17,C22,C23,C24,C25)&lt;&gt;11),"أكمل التعريف والمدخلات السنوية",IF(OR(MIN(C10,C11,C12,C13,C14,C15,C17,C22,C23,C24,C25)&lt;0,C22&lt;=C23+C24+C25),"مدخل غير صالح أو وقت منتج غير موجب","جاهز للحساب فقط"))</f>
        <v>أكمل التعريف والمدخلات السنوية</v>
      </c>
      <c r="D28" s="155" t="str">
        <f>IF(OR(D5="",D6="",D7="",COUNT(D10,D11,D12,D13,D14,D15,D17,D22,D23,D24,D25)&lt;&gt;11),"أكمل التعريف والمدخلات السنوية",IF(OR(MIN(D10,D11,D12,D13,D14,D15,D17,D22,D23,D24,D25)&lt;0,D22&lt;=D23+D24+D25),"مدخل غير صالح أو وقت منتج غير موجب","جاهز للحساب فقط"))</f>
        <v>جاهز للحساب فقط</v>
      </c>
      <c r="E28" s="149"/>
      <c r="F28" s="148" t="s">
        <v>553</v>
      </c>
    </row>
    <row r="29" spans="1:6" ht="42" customHeight="1" x14ac:dyDescent="0.25">
      <c r="A29" s="148" t="s">
        <v>554</v>
      </c>
      <c r="B29" s="148" t="s">
        <v>555</v>
      </c>
      <c r="C29" s="156" t="str">
        <f>IF(C28="جاهز للحساب فقط",C18/C26,"")</f>
        <v/>
      </c>
      <c r="D29" s="156">
        <f>IF(D28="جاهز للحساب فقط",D18/D26,"")</f>
        <v>0.21875</v>
      </c>
      <c r="E29" s="149"/>
      <c r="F29" s="148" t="s">
        <v>556</v>
      </c>
    </row>
    <row r="30" spans="1:6" ht="42" customHeight="1" x14ac:dyDescent="0.25">
      <c r="A30" s="148" t="s">
        <v>557</v>
      </c>
      <c r="B30" s="148" t="s">
        <v>558</v>
      </c>
      <c r="C30" s="156" t="str">
        <f>IF(AND(C28="جاهز للحساب فقط",ISNUMBER(C19)),IF(C19&gt;=0,C19/C26,""),"")</f>
        <v/>
      </c>
      <c r="D30" s="156">
        <f>IF(AND(D28="جاهز للحساب فقط",ISNUMBER(D19)),IF(D19&gt;=0,D19/D26,""),"")</f>
        <v>0.05</v>
      </c>
      <c r="E30" s="149"/>
      <c r="F30" s="148" t="s">
        <v>559</v>
      </c>
    </row>
    <row r="31" spans="1:6" ht="42" customHeight="1" x14ac:dyDescent="0.25">
      <c r="A31" s="148"/>
      <c r="B31" s="148"/>
      <c r="C31" s="148"/>
      <c r="D31" s="148"/>
      <c r="E31" s="148"/>
      <c r="F31" s="148"/>
    </row>
    <row r="32" spans="1:6" ht="33.950000000000003" customHeight="1" x14ac:dyDescent="0.25">
      <c r="A32" s="151" t="s">
        <v>560</v>
      </c>
      <c r="B32" s="151"/>
      <c r="C32" s="151"/>
      <c r="D32" s="151"/>
      <c r="E32" s="151"/>
      <c r="F32" s="151"/>
    </row>
    <row r="33" spans="1:6" ht="68.099999999999994" customHeight="1" x14ac:dyDescent="0.25">
      <c r="A33" s="148" t="s">
        <v>561</v>
      </c>
      <c r="B33" s="148" t="s">
        <v>562</v>
      </c>
      <c r="C33" s="149"/>
      <c r="D33" s="150" t="s">
        <v>563</v>
      </c>
      <c r="E33" s="149"/>
      <c r="F33" s="148" t="s">
        <v>564</v>
      </c>
    </row>
    <row r="34" spans="1:6" ht="68.099999999999994" customHeight="1" x14ac:dyDescent="0.25">
      <c r="A34" s="148" t="s">
        <v>565</v>
      </c>
      <c r="B34" s="148" t="s">
        <v>562</v>
      </c>
      <c r="C34" s="149"/>
      <c r="D34" s="150" t="s">
        <v>566</v>
      </c>
      <c r="E34" s="149"/>
      <c r="F34" s="148" t="s">
        <v>567</v>
      </c>
    </row>
    <row r="35" spans="1:6" ht="68.099999999999994" customHeight="1" x14ac:dyDescent="0.25">
      <c r="A35" s="148" t="s">
        <v>568</v>
      </c>
      <c r="B35" s="148" t="s">
        <v>562</v>
      </c>
      <c r="C35" s="149"/>
      <c r="D35" s="150" t="s">
        <v>569</v>
      </c>
      <c r="E35" s="149"/>
      <c r="F35" s="148" t="s">
        <v>570</v>
      </c>
    </row>
    <row r="36" spans="1:6" ht="68.099999999999994" customHeight="1" x14ac:dyDescent="0.25">
      <c r="A36" s="148" t="s">
        <v>571</v>
      </c>
      <c r="B36" s="148" t="s">
        <v>562</v>
      </c>
      <c r="C36" s="149"/>
      <c r="D36" s="150" t="s">
        <v>572</v>
      </c>
      <c r="E36" s="149"/>
      <c r="F36" s="148" t="s">
        <v>573</v>
      </c>
    </row>
    <row r="37" spans="1:6" ht="68.099999999999994" customHeight="1" x14ac:dyDescent="0.25">
      <c r="A37" s="148" t="s">
        <v>574</v>
      </c>
      <c r="B37" s="148" t="s">
        <v>562</v>
      </c>
      <c r="C37" s="149"/>
      <c r="D37" s="150" t="s">
        <v>575</v>
      </c>
      <c r="E37" s="149"/>
      <c r="F37" s="148" t="s">
        <v>576</v>
      </c>
    </row>
    <row r="38" spans="1:6" ht="68.099999999999994" customHeight="1" x14ac:dyDescent="0.25">
      <c r="A38" s="148" t="s">
        <v>577</v>
      </c>
      <c r="B38" s="148" t="s">
        <v>578</v>
      </c>
      <c r="C38" s="149"/>
      <c r="D38" s="150" t="s">
        <v>579</v>
      </c>
      <c r="E38" s="149"/>
      <c r="F38" s="148" t="s">
        <v>580</v>
      </c>
    </row>
    <row r="39" spans="1:6" ht="42" customHeight="1" x14ac:dyDescent="0.25">
      <c r="A39" s="157" t="s">
        <v>581</v>
      </c>
      <c r="B39" s="157"/>
      <c r="C39" s="157"/>
      <c r="D39" s="157"/>
      <c r="E39" s="157"/>
      <c r="F39" s="157"/>
    </row>
    <row r="40" spans="1:6" ht="42" customHeight="1" x14ac:dyDescent="0.25">
      <c r="A40" s="157"/>
      <c r="B40" s="157"/>
      <c r="C40" s="157"/>
      <c r="D40" s="157"/>
      <c r="E40" s="157"/>
      <c r="F40" s="157"/>
    </row>
  </sheetData>
  <mergeCells count="8">
    <mergeCell ref="A27:F27"/>
    <mergeCell ref="A32:F32"/>
    <mergeCell ref="A39:F40"/>
    <mergeCell ref="A1:F1"/>
    <mergeCell ref="A2:F2"/>
    <mergeCell ref="A3:F3"/>
    <mergeCell ref="A9:F9"/>
    <mergeCell ref="A21:F21"/>
  </mergeCells>
  <dataValidations count="12">
    <dataValidation type="decimal" operator="greaterThanOrEqual" allowBlank="1" showInputMessage="1" showErrorMessage="1" errorTitle="يلزم عدد غير سالب" error="أدخل عددا لا يقل عن صفر، أو اترك المجهول فارغا. لا تدخل أرقام المثال بوصفها حقائق." sqref="C10" xr:uid="{BE508E77-256E-4CD1-B2CB-8690E0047CFF}">
      <formula1>0</formula1>
    </dataValidation>
    <dataValidation type="decimal" operator="greaterThanOrEqual" allowBlank="1" showInputMessage="1" showErrorMessage="1" errorTitle="يلزم عدد غير سالب" error="أدخل عددا لا يقل عن صفر، أو اترك المجهول فارغا. لا تدخل أرقام المثال بوصفها حقائق." sqref="C11" xr:uid="{07433949-35DE-4B38-AF92-2304C49A6307}">
      <formula1>0</formula1>
    </dataValidation>
    <dataValidation type="decimal" operator="greaterThanOrEqual" allowBlank="1" showInputMessage="1" showErrorMessage="1" errorTitle="يلزم عدد غير سالب" error="أدخل عددا لا يقل عن صفر، أو اترك المجهول فارغا. لا تدخل أرقام المثال بوصفها حقائق." sqref="C12" xr:uid="{7243911F-095A-454D-BEDE-51C951EF2BCF}">
      <formula1>0</formula1>
    </dataValidation>
    <dataValidation type="decimal" operator="greaterThanOrEqual" allowBlank="1" showInputMessage="1" showErrorMessage="1" errorTitle="يلزم عدد غير سالب" error="أدخل عددا لا يقل عن صفر، أو اترك المجهول فارغا. لا تدخل أرقام المثال بوصفها حقائق." sqref="C13" xr:uid="{B6945526-8572-455A-96A7-1176E6C080FF}">
      <formula1>0</formula1>
    </dataValidation>
    <dataValidation type="decimal" operator="greaterThanOrEqual" allowBlank="1" showInputMessage="1" showErrorMessage="1" errorTitle="يلزم عدد غير سالب" error="أدخل عددا لا يقل عن صفر، أو اترك المجهول فارغا. لا تدخل أرقام المثال بوصفها حقائق." sqref="C14" xr:uid="{B9AD1A90-B901-4523-B49D-BF8F9A822364}">
      <formula1>0</formula1>
    </dataValidation>
    <dataValidation type="decimal" operator="greaterThanOrEqual" allowBlank="1" showInputMessage="1" showErrorMessage="1" errorTitle="يلزم عدد غير سالب" error="أدخل عددا لا يقل عن صفر، أو اترك المجهول فارغا. لا تدخل أرقام المثال بوصفها حقائق." sqref="C15" xr:uid="{7FD0A966-BFAB-4546-9F51-23B061586EFF}">
      <formula1>0</formula1>
    </dataValidation>
    <dataValidation type="decimal" operator="greaterThanOrEqual" allowBlank="1" showInputMessage="1" showErrorMessage="1" errorTitle="يلزم عدد غير سالب" error="أدخل عددا لا يقل عن صفر، أو اترك المجهول فارغا. لا تدخل أرقام المثال بوصفها حقائق." sqref="C17" xr:uid="{61B7ADEA-078E-48E0-A005-9CBC2F0127BD}">
      <formula1>0</formula1>
    </dataValidation>
    <dataValidation type="decimal" operator="greaterThanOrEqual" allowBlank="1" showInputMessage="1" showErrorMessage="1" errorTitle="يلزم عدد غير سالب" error="أدخل عددا لا يقل عن صفر، أو اترك المجهول فارغا. لا تدخل أرقام المثال بوصفها حقائق." sqref="C19" xr:uid="{257E0EEE-F584-4D90-8599-3B0989BC4B74}">
      <formula1>0</formula1>
    </dataValidation>
    <dataValidation type="decimal" operator="greaterThanOrEqual" allowBlank="1" showInputMessage="1" showErrorMessage="1" errorTitle="يلزم عدد غير سالب" error="أدخل عددا لا يقل عن صفر، أو اترك المجهول فارغا. لا تدخل أرقام المثال بوصفها حقائق." sqref="C22" xr:uid="{8FDB821E-98D3-4F9E-AEAD-E99A59300D87}">
      <formula1>0</formula1>
    </dataValidation>
    <dataValidation type="decimal" operator="greaterThanOrEqual" allowBlank="1" showInputMessage="1" showErrorMessage="1" errorTitle="يلزم عدد غير سالب" error="أدخل عددا لا يقل عن صفر، أو اترك المجهول فارغا. لا تدخل أرقام المثال بوصفها حقائق." sqref="C23" xr:uid="{F35A3D14-E264-4DD8-8B76-8E0CB23D5F63}">
      <formula1>0</formula1>
    </dataValidation>
    <dataValidation type="decimal" operator="greaterThanOrEqual" allowBlank="1" showInputMessage="1" showErrorMessage="1" errorTitle="يلزم عدد غير سالب" error="أدخل عددا لا يقل عن صفر، أو اترك المجهول فارغا. لا تدخل أرقام المثال بوصفها حقائق." sqref="C24" xr:uid="{E608EC63-22EE-4F58-B773-C4AEE0F50582}">
      <formula1>0</formula1>
    </dataValidation>
    <dataValidation type="decimal" operator="greaterThanOrEqual" allowBlank="1" showInputMessage="1" showErrorMessage="1" errorTitle="يلزم عدد غير سالب" error="أدخل عددا لا يقل عن صفر، أو اترك المجهول فارغا. لا تدخل أرقام المثال بوصفها حقائق." sqref="C25" xr:uid="{6E5B0B6C-D565-42DE-8E56-0094DF87F405}">
      <formula1>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Start Here</vt:lpstr>
      <vt:lpstr>ابدأ هنا</vt:lpstr>
      <vt:lpstr>Services Ledger</vt:lpstr>
      <vt:lpstr>سجل الخدمات</vt:lpstr>
      <vt:lpstr>Field Guide</vt:lpstr>
      <vt:lpstr>دليل الحقول</vt:lpstr>
      <vt:lpstr>Lists | القوائم</vt:lpstr>
      <vt:lpstr>Capacity</vt:lpstr>
      <vt:lpstr>القدرة التشغيلية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Abdullah Al Kulaib</cp:lastModifiedBy>
  <dcterms:modified xsi:type="dcterms:W3CDTF">2026-09-05T16:06:35Z</dcterms:modified>
</cp:coreProperties>
</file>